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sasha\Desktop\抽出サンプル\サンプル\第3章\"/>
    </mc:Choice>
  </mc:AlternateContent>
  <xr:revisionPtr revIDLastSave="0" documentId="13_ncr:1_{FD55E980-5317-4B7C-B8A3-22C9C8C8CC79}" xr6:coauthVersionLast="47" xr6:coauthVersionMax="47" xr10:uidLastSave="{00000000-0000-0000-0000-000000000000}"/>
  <bookViews>
    <workbookView xWindow="-120" yWindow="-120" windowWidth="21240" windowHeight="15390" tabRatio="852" xr2:uid="{00000000-000D-0000-FFFF-FFFF00000000}"/>
  </bookViews>
  <sheets>
    <sheet name="売上表" sheetId="1" r:id="rId1"/>
    <sheet name="売上表未入力対応" sheetId="4" r:id="rId2"/>
    <sheet name="売上表2" sheetId="8" r:id="rId3"/>
    <sheet name="ナッツ" sheetId="2" r:id="rId4"/>
    <sheet name="ドライフルーツ" sheetId="3" r:id="rId5"/>
    <sheet name="ミックス" sheetId="6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4" hidden="1">ドライフルーツ!$A$1:$D$9</definedName>
    <definedName name="_xlnm._FilterDatabase" localSheetId="3" hidden="1">ナッツ!$A$1:$D$14</definedName>
    <definedName name="_xlnm._FilterDatabase" localSheetId="5" hidden="1">ミックス!$A$1:$D$6</definedName>
    <definedName name="_xlnm._FilterDatabase" localSheetId="0" hidden="1">売上表!$B$1:$F$19</definedName>
    <definedName name="_xlnm._FilterDatabase" localSheetId="2" hidden="1">売上表2!$B$1:$F$19</definedName>
    <definedName name="_xlnm._FilterDatabase" localSheetId="1" hidden="1">売上表未入力対応!$B$1:$F$19</definedName>
    <definedName name="v" localSheetId="4">#REF!</definedName>
    <definedName name="v" localSheetId="3">#REF!</definedName>
    <definedName name="v" localSheetId="5">#REF!</definedName>
    <definedName name="v" localSheetId="0">#REF!</definedName>
    <definedName name="v" localSheetId="2">#REF!</definedName>
    <definedName name="v" localSheetId="1">#REF!</definedName>
    <definedName name="v">#REF!</definedName>
    <definedName name="あ" localSheetId="4">"A-"&amp;TEXT(ROW(#REF!),"000")</definedName>
    <definedName name="あ" localSheetId="3">"A-"&amp;TEXT(ROW(#REF!),"000")</definedName>
    <definedName name="あ" localSheetId="5">"A-"&amp;TEXT(ROW(#REF!),"000")</definedName>
    <definedName name="あ" localSheetId="0">"A-"&amp;TEXT(ROW(#REF!),"000")</definedName>
    <definedName name="あ" localSheetId="2">"A-"&amp;TEXT(ROW(#REF!),"000")</definedName>
    <definedName name="あ" localSheetId="1">"A-"&amp;TEXT(ROW(#REF!),"000")</definedName>
    <definedName name="あ">"A-"&amp;TEXT(ROW(#REF!),"000")</definedName>
    <definedName name="アマリカ" localSheetId="5">#REF!</definedName>
    <definedName name="アマリカ" localSheetId="1">#REF!</definedName>
    <definedName name="アマリカ">#REF!</definedName>
    <definedName name="アメリカ" localSheetId="5">#REF!</definedName>
    <definedName name="アメリカ" localSheetId="1">#REF!</definedName>
    <definedName name="アメリカ">#REF!</definedName>
    <definedName name="インテリア" localSheetId="4">#REF!</definedName>
    <definedName name="インテリア" localSheetId="3">#REF!</definedName>
    <definedName name="インテリア" localSheetId="5">#REF!</definedName>
    <definedName name="インテリア" localSheetId="0">#REF!</definedName>
    <definedName name="インテリア" localSheetId="2">#REF!</definedName>
    <definedName name="インテリア" localSheetId="1">#REF!</definedName>
    <definedName name="インテリア">#REF!</definedName>
    <definedName name="インド" localSheetId="5">#REF!</definedName>
    <definedName name="インド" localSheetId="1">#REF!</definedName>
    <definedName name="インド">#REF!</definedName>
    <definedName name="カリフォルニア" localSheetId="5">#REF!</definedName>
    <definedName name="カリフォルニア" localSheetId="1">#REF!</definedName>
    <definedName name="カリフォルニア">#REF!</definedName>
    <definedName name="フィリピン" localSheetId="5">#REF!</definedName>
    <definedName name="フィリピン" localSheetId="1">#REF!</definedName>
    <definedName name="フィリピン">#REF!</definedName>
    <definedName name="フリガナ">[1]名簿!$C$3:$C$20</definedName>
    <definedName name="伊東">'[2]クロス3-別方法'!$B$5:$E$5</definedName>
    <definedName name="営業1課" localSheetId="4">#REF!</definedName>
    <definedName name="営業1課" localSheetId="3">#REF!</definedName>
    <definedName name="営業1課" localSheetId="5">#REF!</definedName>
    <definedName name="営業1課" localSheetId="0">#REF!</definedName>
    <definedName name="営業1課" localSheetId="2">#REF!</definedName>
    <definedName name="営業1課" localSheetId="1">#REF!</definedName>
    <definedName name="営業1課">#REF!</definedName>
    <definedName name="営業2課" localSheetId="4">#REF!</definedName>
    <definedName name="営業2課" localSheetId="3">#REF!</definedName>
    <definedName name="営業2課" localSheetId="5">#REF!</definedName>
    <definedName name="営業2課" localSheetId="0">#REF!</definedName>
    <definedName name="営業2課" localSheetId="2">#REF!</definedName>
    <definedName name="営業2課" localSheetId="1">#REF!</definedName>
    <definedName name="営業2課">#REF!</definedName>
    <definedName name="関西" localSheetId="4">#REF!</definedName>
    <definedName name="関西" localSheetId="3">#REF!</definedName>
    <definedName name="関西" localSheetId="5">#REF!</definedName>
    <definedName name="関西" localSheetId="0">#REF!</definedName>
    <definedName name="関西" localSheetId="2">#REF!</definedName>
    <definedName name="関西" localSheetId="1">#REF!</definedName>
    <definedName name="関西">#REF!</definedName>
    <definedName name="関東" localSheetId="4">#REF!</definedName>
    <definedName name="関東" localSheetId="3">#REF!</definedName>
    <definedName name="関東" localSheetId="5">#REF!</definedName>
    <definedName name="関東" localSheetId="0">#REF!</definedName>
    <definedName name="関東" localSheetId="2">#REF!</definedName>
    <definedName name="関東" localSheetId="1">#REF!</definedName>
    <definedName name="関東">#REF!</definedName>
    <definedName name="橋本">'[2]クロス3-別方法'!$B$3:$E$3</definedName>
    <definedName name="限定2016年">'[3]9 (2)'!$B$10</definedName>
    <definedName name="限定2017年">'[3]9 (2)'!$E$10</definedName>
    <definedName name="高澤利也" localSheetId="4">#REF!</definedName>
    <definedName name="高澤利也" localSheetId="3">#REF!</definedName>
    <definedName name="高澤利也" localSheetId="5">#REF!</definedName>
    <definedName name="高澤利也" localSheetId="0">#REF!</definedName>
    <definedName name="高澤利也" localSheetId="2">#REF!</definedName>
    <definedName name="高澤利也" localSheetId="1">#REF!</definedName>
    <definedName name="高澤利也">#REF!</definedName>
    <definedName name="佐藤">'[2]クロス3-別方法'!$B$2:$E$2</definedName>
    <definedName name="雑貨" localSheetId="4">#REF!</definedName>
    <definedName name="雑貨" localSheetId="3">#REF!</definedName>
    <definedName name="雑貨" localSheetId="5">#REF!</definedName>
    <definedName name="雑貨" localSheetId="0">#REF!</definedName>
    <definedName name="雑貨" localSheetId="2">#REF!</definedName>
    <definedName name="雑貨" localSheetId="1">#REF!</definedName>
    <definedName name="雑貨">#REF!</definedName>
    <definedName name="資格名">[4]資格一覧!$A$2:$A$51</definedName>
    <definedName name="女" localSheetId="4">#REF!</definedName>
    <definedName name="女" localSheetId="3">#REF!</definedName>
    <definedName name="女" localSheetId="5">#REF!</definedName>
    <definedName name="女" localSheetId="0">#REF!</definedName>
    <definedName name="女" localSheetId="2">#REF!</definedName>
    <definedName name="女" localSheetId="1">#REF!</definedName>
    <definedName name="女">#REF!</definedName>
    <definedName name="上原里香" localSheetId="4">#REF!</definedName>
    <definedName name="上原里香" localSheetId="3">#REF!</definedName>
    <definedName name="上原里香" localSheetId="5">#REF!</definedName>
    <definedName name="上原里香" localSheetId="0">#REF!</definedName>
    <definedName name="上原里香" localSheetId="2">#REF!</definedName>
    <definedName name="上原里香" localSheetId="1">#REF!</definedName>
    <definedName name="上原里香">#REF!</definedName>
    <definedName name="新谷勇作" localSheetId="4">#REF!</definedName>
    <definedName name="新谷勇作" localSheetId="3">#REF!</definedName>
    <definedName name="新谷勇作" localSheetId="5">#REF!</definedName>
    <definedName name="新谷勇作" localSheetId="0">#REF!</definedName>
    <definedName name="新谷勇作" localSheetId="2">#REF!</definedName>
    <definedName name="新谷勇作" localSheetId="1">#REF!</definedName>
    <definedName name="新谷勇作">#REF!</definedName>
    <definedName name="川崎">'[2]クロス3-別方法'!$B$4:$E$4</definedName>
    <definedName name="大田">[5]合計3!$E$2:$E$6,[5]合計3!$B$7:$D$15</definedName>
    <definedName name="男" localSheetId="4">#REF!</definedName>
    <definedName name="男" localSheetId="3">#REF!</definedName>
    <definedName name="男" localSheetId="5">#REF!</definedName>
    <definedName name="男" localSheetId="0">#REF!</definedName>
    <definedName name="男" localSheetId="2">#REF!</definedName>
    <definedName name="男" localSheetId="1">#REF!</definedName>
    <definedName name="男">#REF!</definedName>
    <definedName name="中島">[5]合計3!$B$2:$B$9,[5]合計3!$E$7:$E$15</definedName>
    <definedName name="店名">[1]後3!$G$3:$I$5</definedName>
    <definedName name="田中">[5]合計3!$C$2:$D$6,[5]合計3!$B$7:$E$9</definedName>
    <definedName name="入館者数">[6]入館者数!$B$3:$B$33</definedName>
    <definedName name="範囲">'[7]3'!$A$18:$A$26</definedName>
    <definedName name="浜中美智" localSheetId="4">#REF!</definedName>
    <definedName name="浜中美智" localSheetId="3">#REF!</definedName>
    <definedName name="浜中美智" localSheetId="5">#REF!</definedName>
    <definedName name="浜中美智" localSheetId="0">#REF!</definedName>
    <definedName name="浜中美智" localSheetId="2">#REF!</definedName>
    <definedName name="浜中美智" localSheetId="1">#REF!</definedName>
    <definedName name="浜中美智">#REF!</definedName>
    <definedName name="福山雅子" localSheetId="4">#REF!</definedName>
    <definedName name="福山雅子" localSheetId="3">#REF!</definedName>
    <definedName name="福山雅子" localSheetId="5">#REF!</definedName>
    <definedName name="福山雅子" localSheetId="0">#REF!</definedName>
    <definedName name="福山雅子" localSheetId="2">#REF!</definedName>
    <definedName name="福山雅子" localSheetId="1">#REF!</definedName>
    <definedName name="福山雅子">#REF!</definedName>
    <definedName name="法人格">[8]会社名2!$D$16:$D$19</definedName>
    <definedName name="名簿">[1]名簿!$B$2</definedName>
    <definedName name="有馬雪美" localSheetId="4">#REF!</definedName>
    <definedName name="有馬雪美" localSheetId="3">#REF!</definedName>
    <definedName name="有馬雪美" localSheetId="5">#REF!</definedName>
    <definedName name="有馬雪美" localSheetId="0">#REF!</definedName>
    <definedName name="有馬雪美" localSheetId="2">#REF!</definedName>
    <definedName name="有馬雪美" localSheetId="1">#REF!</definedName>
    <definedName name="有馬雪美">#REF!</definedName>
    <definedName name="鈴木">'[2]クロス3-別方法'!$B$1:$E$1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8" l="1"/>
  <c r="E3" i="8"/>
  <c r="G3" i="8"/>
  <c r="I3" i="8" s="1"/>
  <c r="G2" i="8"/>
  <c r="I2" i="8" s="1"/>
  <c r="F2" i="8"/>
  <c r="E2" i="8"/>
  <c r="G2" i="1" l="1"/>
  <c r="I2" i="1" s="1"/>
  <c r="F2" i="1"/>
  <c r="E2" i="1"/>
  <c r="G19" i="4"/>
  <c r="F19" i="4"/>
  <c r="E19" i="4"/>
  <c r="G18" i="4"/>
  <c r="F18" i="4"/>
  <c r="E18" i="4"/>
  <c r="G17" i="4"/>
  <c r="F17" i="4"/>
  <c r="E17" i="4"/>
  <c r="G16" i="4"/>
  <c r="F16" i="4"/>
  <c r="E16" i="4"/>
  <c r="G15" i="4"/>
  <c r="F15" i="4"/>
  <c r="E15" i="4"/>
  <c r="G14" i="4"/>
  <c r="F14" i="4"/>
  <c r="E14" i="4"/>
  <c r="G13" i="4"/>
  <c r="F13" i="4"/>
  <c r="E13" i="4"/>
  <c r="G12" i="4"/>
  <c r="F12" i="4"/>
  <c r="E12" i="4"/>
  <c r="G11" i="4"/>
  <c r="F11" i="4"/>
  <c r="E11" i="4"/>
  <c r="G10" i="4"/>
  <c r="F10" i="4"/>
  <c r="E10" i="4"/>
  <c r="G9" i="4"/>
  <c r="F9" i="4"/>
  <c r="E9" i="4"/>
  <c r="G8" i="4"/>
  <c r="F8" i="4"/>
  <c r="E8" i="4"/>
  <c r="G7" i="4"/>
  <c r="F7" i="4"/>
  <c r="E7" i="4"/>
  <c r="G6" i="4"/>
  <c r="F6" i="4"/>
  <c r="E6" i="4"/>
  <c r="G5" i="4"/>
  <c r="F5" i="4"/>
  <c r="E5" i="4"/>
  <c r="G4" i="4"/>
  <c r="F4" i="4"/>
  <c r="E4" i="4"/>
  <c r="G3" i="4"/>
  <c r="F3" i="4"/>
  <c r="E3" i="4"/>
  <c r="G2" i="4"/>
  <c r="I2" i="4" s="1"/>
  <c r="F2" i="4"/>
  <c r="E2" i="4"/>
  <c r="E3" i="1" l="1"/>
  <c r="F3" i="1"/>
  <c r="G3" i="1"/>
  <c r="I3" i="1" s="1"/>
  <c r="E4" i="1"/>
  <c r="F4" i="1"/>
  <c r="G4" i="1"/>
  <c r="I4" i="1" s="1"/>
  <c r="E5" i="1"/>
  <c r="F5" i="1"/>
  <c r="G5" i="1"/>
  <c r="I5" i="1" s="1"/>
  <c r="E6" i="1"/>
  <c r="F6" i="1"/>
  <c r="G6" i="1"/>
  <c r="I6" i="1" s="1"/>
  <c r="E7" i="1"/>
  <c r="F7" i="1"/>
  <c r="G7" i="1"/>
  <c r="I7" i="1" s="1"/>
  <c r="E8" i="1"/>
  <c r="F8" i="1"/>
  <c r="G8" i="1"/>
  <c r="I8" i="1" s="1"/>
  <c r="E9" i="1"/>
  <c r="F9" i="1"/>
  <c r="G9" i="1"/>
  <c r="I9" i="1" s="1"/>
  <c r="E10" i="1"/>
  <c r="F10" i="1"/>
  <c r="G10" i="1"/>
  <c r="I10" i="1" s="1"/>
  <c r="E11" i="1"/>
  <c r="F11" i="1"/>
  <c r="G11" i="1"/>
  <c r="I11" i="1" s="1"/>
  <c r="E12" i="1"/>
  <c r="F12" i="1"/>
  <c r="G12" i="1"/>
  <c r="I12" i="1" s="1"/>
  <c r="E13" i="1"/>
  <c r="F13" i="1"/>
  <c r="G13" i="1"/>
  <c r="I13" i="1" s="1"/>
  <c r="E14" i="1"/>
  <c r="F14" i="1"/>
  <c r="G14" i="1"/>
  <c r="I14" i="1" s="1"/>
  <c r="E15" i="1"/>
  <c r="F15" i="1"/>
  <c r="G15" i="1"/>
  <c r="I15" i="1" s="1"/>
  <c r="E16" i="1"/>
  <c r="F16" i="1"/>
  <c r="G16" i="1"/>
  <c r="I16" i="1" s="1"/>
  <c r="E17" i="1"/>
  <c r="F17" i="1"/>
  <c r="G17" i="1"/>
  <c r="I17" i="1" s="1"/>
  <c r="E18" i="1"/>
  <c r="F18" i="1"/>
  <c r="G18" i="1"/>
  <c r="I18" i="1" s="1"/>
  <c r="E19" i="1"/>
  <c r="F19" i="1"/>
  <c r="G19" i="1"/>
  <c r="I19" i="1" s="1"/>
</calcChain>
</file>

<file path=xl/sharedStrings.xml><?xml version="1.0" encoding="utf-8"?>
<sst xmlns="http://schemas.openxmlformats.org/spreadsheetml/2006/main" count="159" uniqueCount="60">
  <si>
    <t>Ｎ005</t>
  </si>
  <si>
    <t>Ｎ004</t>
  </si>
  <si>
    <t>胡桃本舗</t>
    <rPh sb="0" eb="2">
      <t>クルミ</t>
    </rPh>
    <rPh sb="2" eb="4">
      <t>ホンポ</t>
    </rPh>
    <phoneticPr fontId="3"/>
  </si>
  <si>
    <t>売上</t>
    <rPh sb="0" eb="2">
      <t>ウリアゲ</t>
    </rPh>
    <phoneticPr fontId="3"/>
  </si>
  <si>
    <t>数量</t>
    <rPh sb="0" eb="2">
      <t>スウリョウ</t>
    </rPh>
    <phoneticPr fontId="3"/>
  </si>
  <si>
    <t>価格</t>
    <rPh sb="0" eb="2">
      <t>カカク</t>
    </rPh>
    <phoneticPr fontId="3"/>
  </si>
  <si>
    <t>原産国</t>
    <rPh sb="0" eb="3">
      <t>ゲンサンコク</t>
    </rPh>
    <phoneticPr fontId="3"/>
  </si>
  <si>
    <t>商品名</t>
    <rPh sb="0" eb="3">
      <t>ショウヒンメイ</t>
    </rPh>
    <phoneticPr fontId="3"/>
  </si>
  <si>
    <t>商品ID</t>
    <rPh sb="0" eb="2">
      <t>ショウヒン</t>
    </rPh>
    <phoneticPr fontId="3"/>
  </si>
  <si>
    <t>ショップ名</t>
    <rPh sb="4" eb="5">
      <t>メイ</t>
    </rPh>
    <phoneticPr fontId="3"/>
  </si>
  <si>
    <t>日付</t>
    <rPh sb="0" eb="2">
      <t>ヒヅケ</t>
    </rPh>
    <phoneticPr fontId="3"/>
  </si>
  <si>
    <t>No.</t>
    <phoneticPr fontId="3"/>
  </si>
  <si>
    <t>カリフォルニア</t>
  </si>
  <si>
    <t>マカデミア</t>
  </si>
  <si>
    <t>Ｎ013</t>
  </si>
  <si>
    <t>アメリカ</t>
  </si>
  <si>
    <t>Ｎ012</t>
  </si>
  <si>
    <t>ピスタチオ</t>
  </si>
  <si>
    <t>Ｎ011</t>
  </si>
  <si>
    <t>Ｎ010</t>
  </si>
  <si>
    <t>クルミ</t>
  </si>
  <si>
    <t>Ｎ009</t>
  </si>
  <si>
    <t>Ｎ008</t>
  </si>
  <si>
    <t>Ｎ007</t>
  </si>
  <si>
    <t>インド</t>
  </si>
  <si>
    <t>カシューナッツ</t>
  </si>
  <si>
    <t>Ｎ006</t>
  </si>
  <si>
    <t>アーモンド</t>
  </si>
  <si>
    <t>Ｎ003</t>
  </si>
  <si>
    <t>Ｎ002</t>
  </si>
  <si>
    <t>Ｎ001</t>
  </si>
  <si>
    <t>原産国</t>
    <rPh sb="0" eb="2">
      <t>ゲンサン</t>
    </rPh>
    <rPh sb="2" eb="3">
      <t>コク</t>
    </rPh>
    <phoneticPr fontId="3"/>
  </si>
  <si>
    <t>レーズン</t>
  </si>
  <si>
    <t>D008</t>
  </si>
  <si>
    <t>フィリピン</t>
  </si>
  <si>
    <t>マンゴー</t>
  </si>
  <si>
    <t>D007</t>
  </si>
  <si>
    <t>D006</t>
  </si>
  <si>
    <t>プルーン</t>
  </si>
  <si>
    <t>D005</t>
  </si>
  <si>
    <t>D004</t>
  </si>
  <si>
    <t>ブルーベリー</t>
  </si>
  <si>
    <t>D003</t>
  </si>
  <si>
    <t>D002</t>
  </si>
  <si>
    <t>パイン</t>
  </si>
  <si>
    <t>D001</t>
  </si>
  <si>
    <t>ND001</t>
    <phoneticPr fontId="3"/>
  </si>
  <si>
    <t>ND002</t>
  </si>
  <si>
    <t>ND003</t>
  </si>
  <si>
    <t>ND004</t>
  </si>
  <si>
    <t>ND005</t>
  </si>
  <si>
    <t>ナッツ&amp;フルーツ</t>
    <phoneticPr fontId="3"/>
  </si>
  <si>
    <t>ナッツ&amp;レーズン</t>
    <phoneticPr fontId="3"/>
  </si>
  <si>
    <t>6種ミックス&amp;フルーツ</t>
    <rPh sb="1" eb="2">
      <t>シュ</t>
    </rPh>
    <phoneticPr fontId="3"/>
  </si>
  <si>
    <t>インド</t>
    <phoneticPr fontId="3"/>
  </si>
  <si>
    <t>玲豆ん堂</t>
    <rPh sb="0" eb="4">
      <t>レイズンドウ</t>
    </rPh>
    <phoneticPr fontId="3"/>
  </si>
  <si>
    <t>桜Beans</t>
    <rPh sb="0" eb="6">
      <t>サクラビーンズ</t>
    </rPh>
    <phoneticPr fontId="3"/>
  </si>
  <si>
    <t>美乾屋</t>
    <rPh sb="0" eb="1">
      <t>ビ</t>
    </rPh>
    <rPh sb="1" eb="2">
      <t>カワ</t>
    </rPh>
    <rPh sb="2" eb="3">
      <t>ヤ</t>
    </rPh>
    <phoneticPr fontId="3"/>
  </si>
  <si>
    <t>菜ッ津堂</t>
    <rPh sb="0" eb="1">
      <t>ナ</t>
    </rPh>
    <rPh sb="1" eb="2">
      <t>ッ</t>
    </rPh>
    <rPh sb="2" eb="4">
      <t>ツドウ</t>
    </rPh>
    <phoneticPr fontId="3"/>
  </si>
  <si>
    <t>D006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</si>
</sst>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0" xfId="1" applyFont="1">
      <alignment vertical="center"/>
    </xf>
    <xf numFmtId="176" fontId="2" fillId="0" borderId="0" xfId="0" applyNumberFormat="1" applyFont="1">
      <alignment vertical="center"/>
    </xf>
    <xf numFmtId="0" fontId="2" fillId="0" borderId="2" xfId="0" applyFont="1" applyBorder="1">
      <alignment vertical="center"/>
    </xf>
    <xf numFmtId="38" fontId="2" fillId="0" borderId="1" xfId="1" applyFont="1" applyBorder="1">
      <alignment vertical="center"/>
    </xf>
    <xf numFmtId="14" fontId="2" fillId="0" borderId="2" xfId="0" applyNumberFormat="1" applyFont="1" applyBorder="1">
      <alignment vertical="center"/>
    </xf>
    <xf numFmtId="0" fontId="2" fillId="0" borderId="3" xfId="0" applyFont="1" applyBorder="1">
      <alignment vertical="center"/>
    </xf>
    <xf numFmtId="0" fontId="2" fillId="0" borderId="2" xfId="0" applyFont="1" applyFill="1" applyBorder="1">
      <alignment vertical="center"/>
    </xf>
    <xf numFmtId="0" fontId="2" fillId="0" borderId="4" xfId="0" applyFont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38" fontId="2" fillId="2" borderId="6" xfId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>
      <alignment vertical="center"/>
    </xf>
    <xf numFmtId="38" fontId="2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6032;&#26696;/&#12469;&#12531;&#12503;&#12523;/&#20837;&#12428;&#26367;&#12360;/&#31532;1&#31456;/&#12371;&#12435;&#12394;&#12487;&#12540;&#12479;&#12395;&#20837;&#12428;&#26367;&#12360;&#12383;&#12356;&#12450;&#12521;&#12459;&#1252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0837;&#12428;&#26367;&#12360;/&#12463;&#12525;&#12473;&#34920;&#20837;&#12428;&#26367;&#12360;&#3223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38598;&#35336;&#25277;&#20986;2016/&#38598;&#35336;&#25277;&#20986;&#20225;&#30011;&#26696;/&#38598;&#35336;&#25277;&#20986;&#26412;/&#12469;&#12531;&#12503;&#12523;/&#38598;&#35336;&#32232;%20-%20&#12373;&#12435;&#12407;&#12427;/Book1(&#33258;&#21205;&#22238;&#24489;&#28168;&#12415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12487;&#12473;&#12463;&#12488;&#12483;&#12503;/CAD&#65286;CG&#12510;&#12460;&#12472;&#12531;/CAD&#65286;CG&#12510;&#12460;&#12472;&#12531;&#39640;&#27211;&#27096;/&#31532;9&#22238;/&#12469;&#12531;&#12503;&#12523;/&#21517;&#31807;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onsky/Desktop/&#25216;&#34899;&#35413;&#35542;&#31038;/&#12497;&#12527;&#12540;&#12486;&#12463;&#12491;&#12483;&#12463;/&#21407;&#31295;/&#20840;&#20307;&#12469;&#12531;&#12503;&#1252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12503;&#12525;&#12398;&#27969;&#20736;&#12288;&#38598;&#35336;&#65286;&#25277;&#20986;&#26696;/&#38598;&#35336;&#65286;&#25277;&#20986;&#26696;2011&#24180;/&#25277;&#20986;&#32232;/&#12493;&#12479;&#20351;&#29992;/&#31532;3&#31456;/&#31532;3&#31456;&#12288;&#30446;&#30340;&#12398;&#34920;&#12395;&#25277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6032;&#26696;/&#20837;&#12428;&#26367;&#12360;/&#31532;1&#31456;/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4"/>
  <sheetViews>
    <sheetView tabSelected="1" workbookViewId="0">
      <selection activeCell="E2" sqref="E2"/>
    </sheetView>
  </sheetViews>
  <sheetFormatPr defaultColWidth="9" defaultRowHeight="18.75" x14ac:dyDescent="0.15"/>
  <cols>
    <col min="1" max="1" width="4" style="1" customWidth="1"/>
    <col min="2" max="2" width="10.25" style="1" bestFit="1" customWidth="1"/>
    <col min="3" max="3" width="11.75" style="1" customWidth="1"/>
    <col min="4" max="4" width="9.125" style="1" customWidth="1"/>
    <col min="5" max="5" width="13" style="1" customWidth="1"/>
    <col min="6" max="6" width="12.125" style="1" customWidth="1"/>
    <col min="7" max="7" width="7.125" style="2" customWidth="1"/>
    <col min="8" max="8" width="6.375" style="1" customWidth="1"/>
    <col min="9" max="16384" width="9" style="1"/>
  </cols>
  <sheetData>
    <row r="1" spans="1:9" x14ac:dyDescent="0.15">
      <c r="A1" s="15" t="s">
        <v>11</v>
      </c>
      <c r="B1" s="11" t="s">
        <v>10</v>
      </c>
      <c r="C1" s="11" t="s">
        <v>9</v>
      </c>
      <c r="D1" s="14" t="s">
        <v>8</v>
      </c>
      <c r="E1" s="14" t="s">
        <v>7</v>
      </c>
      <c r="F1" s="13" t="s">
        <v>6</v>
      </c>
      <c r="G1" s="12" t="s">
        <v>5</v>
      </c>
      <c r="H1" s="11" t="s">
        <v>4</v>
      </c>
      <c r="I1" s="10" t="s">
        <v>3</v>
      </c>
    </row>
    <row r="2" spans="1:9" x14ac:dyDescent="0.15">
      <c r="A2" s="7">
        <v>1</v>
      </c>
      <c r="B2" s="6">
        <v>44315</v>
      </c>
      <c r="C2" s="4" t="s">
        <v>2</v>
      </c>
      <c r="D2" s="4" t="s">
        <v>1</v>
      </c>
      <c r="E2" s="4" t="str">
        <f>_xlfn.IFNA(VLOOKUP($D2,ナッツ!$A$2:$D$14,2,0),VLOOKUP($D2,ドライフルーツ!$A$2:$D$9,2,0))</f>
        <v>アーモンド</v>
      </c>
      <c r="F2" s="4" t="str">
        <f>_xlfn.IFNA(VLOOKUP($D2,ナッツ!$A$2:$D$14,3,0),VLOOKUP($D2,ドライフルーツ!$A$2:$D$9,3,0))</f>
        <v>アメリカ</v>
      </c>
      <c r="G2" s="16">
        <f>_xlfn.IFNA(VLOOKUP($D2,ナッツ!$A$2:$D$14,4,0),VLOOKUP($D2,ドライフルーツ!$A$2:$D$9,4,0))</f>
        <v>1000</v>
      </c>
      <c r="H2" s="4">
        <v>29</v>
      </c>
      <c r="I2" s="5">
        <f t="shared" ref="I2:I19" si="0">G2*H2</f>
        <v>29000</v>
      </c>
    </row>
    <row r="3" spans="1:9" x14ac:dyDescent="0.15">
      <c r="A3" s="7">
        <v>2</v>
      </c>
      <c r="B3" s="6">
        <v>44315</v>
      </c>
      <c r="C3" s="4" t="s">
        <v>55</v>
      </c>
      <c r="D3" s="9" t="s">
        <v>45</v>
      </c>
      <c r="E3" s="4" t="str">
        <f>_xlfn.IFNA(_xlfn.IFNA(VLOOKUP($D3,ナッツ!$A$2:$D$14,2,0),VLOOKUP($D3,ドライフルーツ!$A$2:$D$9,2,0)),"")</f>
        <v>パイン</v>
      </c>
      <c r="F3" s="4" t="str">
        <f>_xlfn.IFNA(_xlfn.IFNA(VLOOKUP($D3,ナッツ!$A$2:$D$14,3,0),VLOOKUP($D3,ドライフルーツ!$A$2:$D$9,3,0)),"")</f>
        <v>フィリピン</v>
      </c>
      <c r="G3" s="16">
        <f>_xlfn.IFNA(_xlfn.IFNA(VLOOKUP($D3,ナッツ!$A$2:$D$14,4,0),VLOOKUP($D3,ドライフルーツ!$A$2:$D$9,4,0)),"")</f>
        <v>1250</v>
      </c>
      <c r="H3" s="4">
        <v>6</v>
      </c>
      <c r="I3" s="5">
        <f t="shared" si="0"/>
        <v>7500</v>
      </c>
    </row>
    <row r="4" spans="1:9" x14ac:dyDescent="0.15">
      <c r="A4" s="7">
        <v>3</v>
      </c>
      <c r="B4" s="6">
        <v>44316</v>
      </c>
      <c r="C4" s="4" t="s">
        <v>2</v>
      </c>
      <c r="D4" s="4" t="s">
        <v>22</v>
      </c>
      <c r="E4" s="4" t="str">
        <f>_xlfn.IFNA(_xlfn.IFNA(VLOOKUP($D4,ナッツ!$A$2:$D$14,2,0),VLOOKUP($D4,ドライフルーツ!$A$2:$D$9,2,0)),"")</f>
        <v>クルミ</v>
      </c>
      <c r="F4" s="4" t="str">
        <f>_xlfn.IFNA(_xlfn.IFNA(VLOOKUP($D4,ナッツ!$A$2:$D$14,3,0),VLOOKUP($D4,ドライフルーツ!$A$2:$D$9,3,0)),"")</f>
        <v>カリフォルニア</v>
      </c>
      <c r="G4" s="16">
        <f>_xlfn.IFNA(_xlfn.IFNA(VLOOKUP($D4,ナッツ!$A$2:$D$14,4,0),VLOOKUP($D4,ドライフルーツ!$A$2:$D$9,4,0)),"")</f>
        <v>2500</v>
      </c>
      <c r="H4" s="4">
        <v>30</v>
      </c>
      <c r="I4" s="5">
        <f t="shared" si="0"/>
        <v>75000</v>
      </c>
    </row>
    <row r="5" spans="1:9" x14ac:dyDescent="0.15">
      <c r="A5" s="7">
        <v>4</v>
      </c>
      <c r="B5" s="6">
        <v>44317</v>
      </c>
      <c r="C5" s="4" t="s">
        <v>56</v>
      </c>
      <c r="D5" s="4" t="s">
        <v>28</v>
      </c>
      <c r="E5" s="4" t="str">
        <f>_xlfn.IFNA(_xlfn.IFNA(VLOOKUP($D5,ナッツ!$A$2:$D$14,2,0),VLOOKUP($D5,ドライフルーツ!$A$2:$D$9,2,0)),"")</f>
        <v>アーモンド</v>
      </c>
      <c r="F5" s="4" t="str">
        <f>_xlfn.IFNA(_xlfn.IFNA(VLOOKUP($D5,ナッツ!$A$2:$D$14,3,0),VLOOKUP($D5,ドライフルーツ!$A$2:$D$9,3,0)),"")</f>
        <v>アメリカ</v>
      </c>
      <c r="G5" s="16">
        <f>_xlfn.IFNA(_xlfn.IFNA(VLOOKUP($D5,ナッツ!$A$2:$D$14,4,0),VLOOKUP($D5,ドライフルーツ!$A$2:$D$9,4,0)),"")</f>
        <v>1800</v>
      </c>
      <c r="H5" s="4">
        <v>14</v>
      </c>
      <c r="I5" s="5">
        <f t="shared" si="0"/>
        <v>25200</v>
      </c>
    </row>
    <row r="6" spans="1:9" x14ac:dyDescent="0.15">
      <c r="A6" s="7">
        <v>5</v>
      </c>
      <c r="B6" s="6">
        <v>44317</v>
      </c>
      <c r="C6" s="4" t="s">
        <v>57</v>
      </c>
      <c r="D6" s="4" t="s">
        <v>26</v>
      </c>
      <c r="E6" s="4" t="str">
        <f>_xlfn.IFNA(_xlfn.IFNA(VLOOKUP($D6,ナッツ!$A$2:$D$14,2,0),VLOOKUP($D6,ドライフルーツ!$A$2:$D$9,2,0)),"")</f>
        <v>カシューナッツ</v>
      </c>
      <c r="F6" s="4" t="str">
        <f>_xlfn.IFNA(_xlfn.IFNA(VLOOKUP($D6,ナッツ!$A$2:$D$14,3,0),VLOOKUP($D6,ドライフルーツ!$A$2:$D$9,3,0)),"")</f>
        <v>インド</v>
      </c>
      <c r="G6" s="16">
        <f>_xlfn.IFNA(_xlfn.IFNA(VLOOKUP($D6,ナッツ!$A$2:$D$14,4,0),VLOOKUP($D6,ドライフルーツ!$A$2:$D$9,4,0)),"")</f>
        <v>1000</v>
      </c>
      <c r="H6" s="4">
        <v>15</v>
      </c>
      <c r="I6" s="5">
        <f t="shared" si="0"/>
        <v>15000</v>
      </c>
    </row>
    <row r="7" spans="1:9" x14ac:dyDescent="0.15">
      <c r="A7" s="7">
        <v>6</v>
      </c>
      <c r="B7" s="6">
        <v>44317</v>
      </c>
      <c r="C7" s="4" t="s">
        <v>58</v>
      </c>
      <c r="D7" s="4" t="s">
        <v>40</v>
      </c>
      <c r="E7" s="4" t="str">
        <f>_xlfn.IFNA(_xlfn.IFNA(VLOOKUP($D7,ナッツ!$A$2:$D$14,2,0),VLOOKUP($D7,ドライフルーツ!$A$2:$D$9,2,0)),"")</f>
        <v>プルーン</v>
      </c>
      <c r="F7" s="4" t="str">
        <f>_xlfn.IFNA(_xlfn.IFNA(VLOOKUP($D7,ナッツ!$A$2:$D$14,3,0),VLOOKUP($D7,ドライフルーツ!$A$2:$D$9,3,0)),"")</f>
        <v>カリフォルニア</v>
      </c>
      <c r="G7" s="16">
        <f>_xlfn.IFNA(_xlfn.IFNA(VLOOKUP($D7,ナッツ!$A$2:$D$14,4,0),VLOOKUP($D7,ドライフルーツ!$A$2:$D$9,4,0)),"")</f>
        <v>1500</v>
      </c>
      <c r="H7" s="4">
        <v>27</v>
      </c>
      <c r="I7" s="5">
        <f t="shared" si="0"/>
        <v>40500</v>
      </c>
    </row>
    <row r="8" spans="1:9" x14ac:dyDescent="0.15">
      <c r="A8" s="7">
        <v>7</v>
      </c>
      <c r="B8" s="6">
        <v>44318</v>
      </c>
      <c r="C8" s="4" t="s">
        <v>2</v>
      </c>
      <c r="D8" s="4" t="s">
        <v>39</v>
      </c>
      <c r="E8" s="4" t="str">
        <f>_xlfn.IFNA(_xlfn.IFNA(VLOOKUP($D8,ナッツ!$A$2:$D$14,2,0),VLOOKUP($D8,ドライフルーツ!$A$2:$D$9,2,0)),"")</f>
        <v>プルーン</v>
      </c>
      <c r="F8" s="4" t="str">
        <f>_xlfn.IFNA(_xlfn.IFNA(VLOOKUP($D8,ナッツ!$A$2:$D$14,3,0),VLOOKUP($D8,ドライフルーツ!$A$2:$D$9,3,0)),"")</f>
        <v>アメリカ</v>
      </c>
      <c r="G8" s="16">
        <f>_xlfn.IFNA(_xlfn.IFNA(VLOOKUP($D8,ナッツ!$A$2:$D$14,4,0),VLOOKUP($D8,ドライフルーツ!$A$2:$D$9,4,0)),"")</f>
        <v>1500</v>
      </c>
      <c r="H8" s="4">
        <v>19</v>
      </c>
      <c r="I8" s="5">
        <f t="shared" si="0"/>
        <v>28500</v>
      </c>
    </row>
    <row r="9" spans="1:9" x14ac:dyDescent="0.15">
      <c r="A9" s="7">
        <v>8</v>
      </c>
      <c r="B9" s="6">
        <v>44318</v>
      </c>
      <c r="C9" s="4" t="s">
        <v>57</v>
      </c>
      <c r="D9" s="4" t="s">
        <v>30</v>
      </c>
      <c r="E9" s="4" t="str">
        <f>_xlfn.IFNA(_xlfn.IFNA(VLOOKUP($D9,ナッツ!$A$2:$D$14,2,0),VLOOKUP($D9,ドライフルーツ!$A$2:$D$9,2,0)),"")</f>
        <v>アーモンド</v>
      </c>
      <c r="F9" s="4" t="str">
        <f>_xlfn.IFNA(_xlfn.IFNA(VLOOKUP($D9,ナッツ!$A$2:$D$14,3,0),VLOOKUP($D9,ドライフルーツ!$A$2:$D$9,3,0)),"")</f>
        <v>カリフォルニア</v>
      </c>
      <c r="G9" s="16">
        <f>_xlfn.IFNA(_xlfn.IFNA(VLOOKUP($D9,ナッツ!$A$2:$D$14,4,0),VLOOKUP($D9,ドライフルーツ!$A$2:$D$9,4,0)),"")</f>
        <v>1800</v>
      </c>
      <c r="H9" s="4">
        <v>6</v>
      </c>
      <c r="I9" s="5">
        <f t="shared" si="0"/>
        <v>10800</v>
      </c>
    </row>
    <row r="10" spans="1:9" x14ac:dyDescent="0.15">
      <c r="A10" s="7">
        <v>9</v>
      </c>
      <c r="B10" s="6">
        <v>44318</v>
      </c>
      <c r="C10" s="4" t="s">
        <v>56</v>
      </c>
      <c r="D10" s="4" t="s">
        <v>18</v>
      </c>
      <c r="E10" s="4" t="str">
        <f>_xlfn.IFNA(_xlfn.IFNA(VLOOKUP($D10,ナッツ!$A$2:$D$14,2,0),VLOOKUP($D10,ドライフルーツ!$A$2:$D$9,2,0)),"")</f>
        <v>ピスタチオ</v>
      </c>
      <c r="F10" s="4" t="str">
        <f>_xlfn.IFNA(_xlfn.IFNA(VLOOKUP($D10,ナッツ!$A$2:$D$14,3,0),VLOOKUP($D10,ドライフルーツ!$A$2:$D$9,3,0)),"")</f>
        <v>アメリカ</v>
      </c>
      <c r="G10" s="16">
        <f>_xlfn.IFNA(_xlfn.IFNA(VLOOKUP($D10,ナッツ!$A$2:$D$14,4,0),VLOOKUP($D10,ドライフルーツ!$A$2:$D$9,4,0)),"")</f>
        <v>3000</v>
      </c>
      <c r="H10" s="4">
        <v>22</v>
      </c>
      <c r="I10" s="5">
        <f t="shared" si="0"/>
        <v>66000</v>
      </c>
    </row>
    <row r="11" spans="1:9" x14ac:dyDescent="0.15">
      <c r="A11" s="7">
        <v>10</v>
      </c>
      <c r="B11" s="6">
        <v>44319</v>
      </c>
      <c r="C11" s="4" t="s">
        <v>58</v>
      </c>
      <c r="D11" s="4" t="s">
        <v>36</v>
      </c>
      <c r="E11" s="4" t="str">
        <f>_xlfn.IFNA(_xlfn.IFNA(VLOOKUP($D11,ナッツ!$A$2:$D$14,2,0),VLOOKUP($D11,ドライフルーツ!$A$2:$D$9,2,0)),"")</f>
        <v>マンゴー</v>
      </c>
      <c r="F11" s="4" t="str">
        <f>_xlfn.IFNA(_xlfn.IFNA(VLOOKUP($D11,ナッツ!$A$2:$D$14,3,0),VLOOKUP($D11,ドライフルーツ!$A$2:$D$9,3,0)),"")</f>
        <v>フィリピン</v>
      </c>
      <c r="G11" s="16">
        <f>_xlfn.IFNA(_xlfn.IFNA(VLOOKUP($D11,ナッツ!$A$2:$D$14,4,0),VLOOKUP($D11,ドライフルーツ!$A$2:$D$9,4,0)),"")</f>
        <v>2800</v>
      </c>
      <c r="H11" s="4">
        <v>24</v>
      </c>
      <c r="I11" s="5">
        <f t="shared" si="0"/>
        <v>67200</v>
      </c>
    </row>
    <row r="12" spans="1:9" x14ac:dyDescent="0.15">
      <c r="A12" s="7">
        <v>11</v>
      </c>
      <c r="B12" s="6">
        <v>44319</v>
      </c>
      <c r="C12" s="4" t="s">
        <v>57</v>
      </c>
      <c r="D12" s="4" t="s">
        <v>0</v>
      </c>
      <c r="E12" s="4" t="str">
        <f>_xlfn.IFNA(_xlfn.IFNA(VLOOKUP($D12,ナッツ!$A$2:$D$14,2,0),VLOOKUP($D12,ドライフルーツ!$A$2:$D$9,2,0)),"")</f>
        <v>カシューナッツ</v>
      </c>
      <c r="F12" s="4" t="str">
        <f>_xlfn.IFNA(_xlfn.IFNA(VLOOKUP($D12,ナッツ!$A$2:$D$14,3,0),VLOOKUP($D12,ドライフルーツ!$A$2:$D$9,3,0)),"")</f>
        <v>インド</v>
      </c>
      <c r="G12" s="16">
        <f>_xlfn.IFNA(_xlfn.IFNA(VLOOKUP($D12,ナッツ!$A$2:$D$14,4,0),VLOOKUP($D12,ドライフルーツ!$A$2:$D$9,4,0)),"")</f>
        <v>2350</v>
      </c>
      <c r="H12" s="4">
        <v>8</v>
      </c>
      <c r="I12" s="5">
        <f t="shared" si="0"/>
        <v>18800</v>
      </c>
    </row>
    <row r="13" spans="1:9" x14ac:dyDescent="0.15">
      <c r="A13" s="7">
        <v>12</v>
      </c>
      <c r="B13" s="6">
        <v>44319</v>
      </c>
      <c r="C13" s="4" t="s">
        <v>56</v>
      </c>
      <c r="D13" s="4" t="s">
        <v>16</v>
      </c>
      <c r="E13" s="4" t="str">
        <f>_xlfn.IFNA(_xlfn.IFNA(VLOOKUP($D13,ナッツ!$A$2:$D$14,2,0),VLOOKUP($D13,ドライフルーツ!$A$2:$D$9,2,0)),"")</f>
        <v>マカデミア</v>
      </c>
      <c r="F13" s="4" t="str">
        <f>_xlfn.IFNA(_xlfn.IFNA(VLOOKUP($D13,ナッツ!$A$2:$D$14,3,0),VLOOKUP($D13,ドライフルーツ!$A$2:$D$9,3,0)),"")</f>
        <v>アメリカ</v>
      </c>
      <c r="G13" s="16">
        <f>_xlfn.IFNA(_xlfn.IFNA(VLOOKUP($D13,ナッツ!$A$2:$D$14,4,0),VLOOKUP($D13,ドライフルーツ!$A$2:$D$9,4,0)),"")</f>
        <v>1500</v>
      </c>
      <c r="H13" s="4">
        <v>8</v>
      </c>
      <c r="I13" s="5">
        <f t="shared" si="0"/>
        <v>12000</v>
      </c>
    </row>
    <row r="14" spans="1:9" x14ac:dyDescent="0.15">
      <c r="A14" s="7">
        <v>13</v>
      </c>
      <c r="B14" s="6">
        <v>44320</v>
      </c>
      <c r="C14" s="4" t="s">
        <v>55</v>
      </c>
      <c r="D14" s="4" t="s">
        <v>29</v>
      </c>
      <c r="E14" s="4" t="str">
        <f>_xlfn.IFNA(_xlfn.IFNA(VLOOKUP($D14,ナッツ!$A$2:$D$14,2,0),VLOOKUP($D14,ドライフルーツ!$A$2:$D$9,2,0)),"")</f>
        <v>アーモンド</v>
      </c>
      <c r="F14" s="4" t="str">
        <f>_xlfn.IFNA(_xlfn.IFNA(VLOOKUP($D14,ナッツ!$A$2:$D$14,3,0),VLOOKUP($D14,ドライフルーツ!$A$2:$D$9,3,0)),"")</f>
        <v>カリフォルニア</v>
      </c>
      <c r="G14" s="16">
        <f>_xlfn.IFNA(_xlfn.IFNA(VLOOKUP($D14,ナッツ!$A$2:$D$14,4,0),VLOOKUP($D14,ドライフルーツ!$A$2:$D$9,4,0)),"")</f>
        <v>1000</v>
      </c>
      <c r="H14" s="4">
        <v>18</v>
      </c>
      <c r="I14" s="5">
        <f t="shared" si="0"/>
        <v>18000</v>
      </c>
    </row>
    <row r="15" spans="1:9" x14ac:dyDescent="0.15">
      <c r="A15" s="7">
        <v>14</v>
      </c>
      <c r="B15" s="6">
        <v>44320</v>
      </c>
      <c r="C15" s="4" t="s">
        <v>57</v>
      </c>
      <c r="D15" s="4" t="s">
        <v>45</v>
      </c>
      <c r="E15" s="4" t="str">
        <f>_xlfn.IFNA(_xlfn.IFNA(VLOOKUP($D15,ナッツ!$A$2:$D$14,2,0),VLOOKUP($D15,ドライフルーツ!$A$2:$D$9,2,0)),"")</f>
        <v>パイン</v>
      </c>
      <c r="F15" s="4" t="str">
        <f>_xlfn.IFNA(_xlfn.IFNA(VLOOKUP($D15,ナッツ!$A$2:$D$14,3,0),VLOOKUP($D15,ドライフルーツ!$A$2:$D$9,3,0)),"")</f>
        <v>フィリピン</v>
      </c>
      <c r="G15" s="16">
        <f>_xlfn.IFNA(_xlfn.IFNA(VLOOKUP($D15,ナッツ!$A$2:$D$14,4,0),VLOOKUP($D15,ドライフルーツ!$A$2:$D$9,4,0)),"")</f>
        <v>1250</v>
      </c>
      <c r="H15" s="4">
        <v>23</v>
      </c>
      <c r="I15" s="5">
        <f t="shared" si="0"/>
        <v>28750</v>
      </c>
    </row>
    <row r="16" spans="1:9" x14ac:dyDescent="0.15">
      <c r="A16" s="7">
        <v>15</v>
      </c>
      <c r="B16" s="6">
        <v>44320</v>
      </c>
      <c r="C16" s="4" t="s">
        <v>58</v>
      </c>
      <c r="D16" s="4" t="s">
        <v>22</v>
      </c>
      <c r="E16" s="4" t="str">
        <f>_xlfn.IFNA(_xlfn.IFNA(VLOOKUP($D16,ナッツ!$A$2:$D$14,2,0),VLOOKUP($D16,ドライフルーツ!$A$2:$D$9,2,0)),"")</f>
        <v>クルミ</v>
      </c>
      <c r="F16" s="4" t="str">
        <f>_xlfn.IFNA(_xlfn.IFNA(VLOOKUP($D16,ナッツ!$A$2:$D$14,3,0),VLOOKUP($D16,ドライフルーツ!$A$2:$D$9,3,0)),"")</f>
        <v>カリフォルニア</v>
      </c>
      <c r="G16" s="16">
        <f>_xlfn.IFNA(_xlfn.IFNA(VLOOKUP($D16,ナッツ!$A$2:$D$14,4,0),VLOOKUP($D16,ドライフルーツ!$A$2:$D$9,4,0)),"")</f>
        <v>2500</v>
      </c>
      <c r="H16" s="4">
        <v>16</v>
      </c>
      <c r="I16" s="5">
        <f t="shared" si="0"/>
        <v>40000</v>
      </c>
    </row>
    <row r="17" spans="1:9" x14ac:dyDescent="0.15">
      <c r="A17" s="7">
        <v>16</v>
      </c>
      <c r="B17" s="6">
        <v>44321</v>
      </c>
      <c r="C17" s="4" t="s">
        <v>2</v>
      </c>
      <c r="D17" s="4" t="s">
        <v>33</v>
      </c>
      <c r="E17" s="4" t="str">
        <f>_xlfn.IFNA(_xlfn.IFNA(VLOOKUP($D17,ナッツ!$A$2:$D$14,2,0),VLOOKUP($D17,ドライフルーツ!$A$2:$D$9,2,0)),"")</f>
        <v>レーズン</v>
      </c>
      <c r="F17" s="4" t="str">
        <f>_xlfn.IFNA(_xlfn.IFNA(VLOOKUP($D17,ナッツ!$A$2:$D$14,3,0),VLOOKUP($D17,ドライフルーツ!$A$2:$D$9,3,0)),"")</f>
        <v>カリフォルニア</v>
      </c>
      <c r="G17" s="16">
        <f>_xlfn.IFNA(_xlfn.IFNA(VLOOKUP($D17,ナッツ!$A$2:$D$14,4,0),VLOOKUP($D17,ドライフルーツ!$A$2:$D$9,4,0)),"")</f>
        <v>1000</v>
      </c>
      <c r="H17" s="4">
        <v>30</v>
      </c>
      <c r="I17" s="5">
        <f t="shared" si="0"/>
        <v>30000</v>
      </c>
    </row>
    <row r="18" spans="1:9" x14ac:dyDescent="0.15">
      <c r="A18" s="7">
        <v>17</v>
      </c>
      <c r="B18" s="6">
        <v>44321</v>
      </c>
      <c r="C18" s="4" t="s">
        <v>56</v>
      </c>
      <c r="D18" s="4" t="s">
        <v>19</v>
      </c>
      <c r="E18" s="4" t="str">
        <f>_xlfn.IFNA(_xlfn.IFNA(VLOOKUP($D18,ナッツ!$A$2:$D$14,2,0),VLOOKUP($D18,ドライフルーツ!$A$2:$D$9,2,0)),"")</f>
        <v>ピスタチオ</v>
      </c>
      <c r="F18" s="4" t="str">
        <f>_xlfn.IFNA(_xlfn.IFNA(VLOOKUP($D18,ナッツ!$A$2:$D$14,3,0),VLOOKUP($D18,ドライフルーツ!$A$2:$D$9,3,0)),"")</f>
        <v>アメリカ</v>
      </c>
      <c r="G18" s="16">
        <f>_xlfn.IFNA(_xlfn.IFNA(VLOOKUP($D18,ナッツ!$A$2:$D$14,4,0),VLOOKUP($D18,ドライフルーツ!$A$2:$D$9,4,0)),"")</f>
        <v>1500</v>
      </c>
      <c r="H18" s="4">
        <v>28</v>
      </c>
      <c r="I18" s="5">
        <f t="shared" si="0"/>
        <v>42000</v>
      </c>
    </row>
    <row r="19" spans="1:9" x14ac:dyDescent="0.15">
      <c r="A19" s="7">
        <v>18</v>
      </c>
      <c r="B19" s="6">
        <v>44321</v>
      </c>
      <c r="C19" s="4" t="s">
        <v>55</v>
      </c>
      <c r="D19" s="4" t="s">
        <v>18</v>
      </c>
      <c r="E19" s="4" t="str">
        <f>_xlfn.IFNA(_xlfn.IFNA(VLOOKUP($D19,ナッツ!$A$2:$D$14,2,0),VLOOKUP($D19,ドライフルーツ!$A$2:$D$9,2,0)),"")</f>
        <v>ピスタチオ</v>
      </c>
      <c r="F19" s="4" t="str">
        <f>_xlfn.IFNA(_xlfn.IFNA(VLOOKUP($D19,ナッツ!$A$2:$D$14,3,0),VLOOKUP($D19,ドライフルーツ!$A$2:$D$9,3,0)),"")</f>
        <v>アメリカ</v>
      </c>
      <c r="G19" s="16">
        <f>_xlfn.IFNA(_xlfn.IFNA(VLOOKUP($D19,ナッツ!$A$2:$D$14,4,0),VLOOKUP($D19,ドライフルーツ!$A$2:$D$9,4,0)),"")</f>
        <v>3000</v>
      </c>
      <c r="H19" s="4">
        <v>20</v>
      </c>
      <c r="I19" s="5">
        <f t="shared" si="0"/>
        <v>60000</v>
      </c>
    </row>
    <row r="20" spans="1:9" x14ac:dyDescent="0.15">
      <c r="B20" s="3"/>
    </row>
    <row r="21" spans="1:9" x14ac:dyDescent="0.15">
      <c r="B21" s="3"/>
    </row>
    <row r="22" spans="1:9" x14ac:dyDescent="0.15">
      <c r="B22" s="3"/>
    </row>
    <row r="23" spans="1:9" x14ac:dyDescent="0.15">
      <c r="B23" s="3"/>
    </row>
    <row r="24" spans="1:9" x14ac:dyDescent="0.15">
      <c r="B24" s="3"/>
    </row>
    <row r="25" spans="1:9" x14ac:dyDescent="0.15">
      <c r="B25" s="3"/>
    </row>
    <row r="26" spans="1:9" x14ac:dyDescent="0.15">
      <c r="B26" s="3"/>
    </row>
    <row r="27" spans="1:9" x14ac:dyDescent="0.15">
      <c r="B27" s="3"/>
    </row>
    <row r="28" spans="1:9" x14ac:dyDescent="0.15">
      <c r="B28" s="3"/>
    </row>
    <row r="29" spans="1:9" x14ac:dyDescent="0.15">
      <c r="B29" s="3"/>
    </row>
    <row r="30" spans="1:9" x14ac:dyDescent="0.15">
      <c r="B30" s="3"/>
    </row>
    <row r="31" spans="1:9" x14ac:dyDescent="0.15">
      <c r="B31" s="3"/>
    </row>
    <row r="32" spans="1:9" x14ac:dyDescent="0.15">
      <c r="B32" s="3"/>
    </row>
    <row r="33" spans="2:2" x14ac:dyDescent="0.15">
      <c r="B33" s="3"/>
    </row>
    <row r="34" spans="2:2" x14ac:dyDescent="0.15">
      <c r="B34" s="3"/>
    </row>
    <row r="35" spans="2:2" x14ac:dyDescent="0.15">
      <c r="B35" s="3"/>
    </row>
    <row r="36" spans="2:2" x14ac:dyDescent="0.15">
      <c r="B36" s="3"/>
    </row>
    <row r="37" spans="2:2" x14ac:dyDescent="0.15">
      <c r="B37" s="3"/>
    </row>
    <row r="38" spans="2:2" x14ac:dyDescent="0.15">
      <c r="B38" s="3"/>
    </row>
    <row r="39" spans="2:2" x14ac:dyDescent="0.15">
      <c r="B39" s="3"/>
    </row>
    <row r="40" spans="2:2" x14ac:dyDescent="0.15">
      <c r="B40" s="3"/>
    </row>
    <row r="41" spans="2:2" x14ac:dyDescent="0.15">
      <c r="B41" s="3"/>
    </row>
    <row r="42" spans="2:2" x14ac:dyDescent="0.15">
      <c r="B42" s="3"/>
    </row>
    <row r="43" spans="2:2" x14ac:dyDescent="0.15">
      <c r="B43" s="3"/>
    </row>
    <row r="44" spans="2:2" x14ac:dyDescent="0.15">
      <c r="B44" s="3"/>
    </row>
    <row r="45" spans="2:2" x14ac:dyDescent="0.15">
      <c r="B45" s="3"/>
    </row>
    <row r="46" spans="2:2" x14ac:dyDescent="0.15">
      <c r="B46" s="3"/>
    </row>
    <row r="47" spans="2:2" x14ac:dyDescent="0.15">
      <c r="B47" s="3"/>
    </row>
    <row r="48" spans="2:2" x14ac:dyDescent="0.15">
      <c r="B48" s="3"/>
    </row>
    <row r="49" spans="2:2" x14ac:dyDescent="0.15">
      <c r="B49" s="3"/>
    </row>
    <row r="50" spans="2:2" x14ac:dyDescent="0.15">
      <c r="B50" s="3"/>
    </row>
    <row r="51" spans="2:2" x14ac:dyDescent="0.15">
      <c r="B51" s="3"/>
    </row>
    <row r="52" spans="2:2" x14ac:dyDescent="0.15">
      <c r="B52" s="3"/>
    </row>
    <row r="53" spans="2:2" x14ac:dyDescent="0.15">
      <c r="B53" s="3"/>
    </row>
    <row r="54" spans="2:2" x14ac:dyDescent="0.15">
      <c r="B54" s="3"/>
    </row>
  </sheetData>
  <phoneticPr fontId="3"/>
  <dataValidations count="1">
    <dataValidation type="list" allowBlank="1" showInputMessage="1" showErrorMessage="1" sqref="C2:D19" xr:uid="{67142AE8-51C1-4F81-B29F-3642F55AE012}">
      <formula1>#REF!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4"/>
  <sheetViews>
    <sheetView workbookViewId="0">
      <selection activeCell="E2" sqref="E2"/>
    </sheetView>
  </sheetViews>
  <sheetFormatPr defaultColWidth="9" defaultRowHeight="18.75" x14ac:dyDescent="0.15"/>
  <cols>
    <col min="1" max="1" width="4" style="1" customWidth="1"/>
    <col min="2" max="2" width="10.25" style="1" bestFit="1" customWidth="1"/>
    <col min="3" max="3" width="11.75" style="1" customWidth="1"/>
    <col min="4" max="4" width="9.125" style="1" customWidth="1"/>
    <col min="5" max="5" width="14.375" style="1" customWidth="1"/>
    <col min="6" max="6" width="12.125" style="1" customWidth="1"/>
    <col min="7" max="7" width="7.125" style="2" customWidth="1"/>
    <col min="8" max="8" width="6.375" style="1" customWidth="1"/>
    <col min="9" max="16384" width="9" style="1"/>
  </cols>
  <sheetData>
    <row r="1" spans="1:9" x14ac:dyDescent="0.15">
      <c r="A1" s="15" t="s">
        <v>11</v>
      </c>
      <c r="B1" s="11" t="s">
        <v>10</v>
      </c>
      <c r="C1" s="11" t="s">
        <v>9</v>
      </c>
      <c r="D1" s="14" t="s">
        <v>8</v>
      </c>
      <c r="E1" s="14" t="s">
        <v>7</v>
      </c>
      <c r="F1" s="13" t="s">
        <v>6</v>
      </c>
      <c r="G1" s="12" t="s">
        <v>5</v>
      </c>
      <c r="H1" s="11" t="s">
        <v>4</v>
      </c>
      <c r="I1" s="10" t="s">
        <v>3</v>
      </c>
    </row>
    <row r="2" spans="1:9" x14ac:dyDescent="0.15">
      <c r="A2" s="7">
        <v>1</v>
      </c>
      <c r="B2" s="6">
        <v>44315</v>
      </c>
      <c r="C2" s="4" t="s">
        <v>2</v>
      </c>
      <c r="D2" s="4" t="s">
        <v>1</v>
      </c>
      <c r="E2" s="4" t="str">
        <f>_xlfn.IFNA(_xlfn.IFNA(VLOOKUP($D2,ナッツ!$A$2:$D$14,2,0),VLOOKUP($D2,ドライフルーツ!$A$2:$D$9,2,0)),"")</f>
        <v>アーモンド</v>
      </c>
      <c r="F2" s="4" t="str">
        <f>_xlfn.IFNA(_xlfn.IFNA(VLOOKUP($D2,ナッツ!$A$2:$D$14,3,0),VLOOKUP($D2,ドライフルーツ!$A$2:$D$9,3,0)),"")</f>
        <v>アメリカ</v>
      </c>
      <c r="G2" s="16">
        <f>_xlfn.IFNA(_xlfn.IFNA(VLOOKUP($D2,ナッツ!$A$2:$D$14,4,0),VLOOKUP($D2,ドライフルーツ!$A$2:$D$9,4,0)),"")</f>
        <v>1000</v>
      </c>
      <c r="H2" s="8">
        <v>29</v>
      </c>
      <c r="I2" s="5">
        <f>G2*H2</f>
        <v>29000</v>
      </c>
    </row>
    <row r="3" spans="1:9" x14ac:dyDescent="0.15">
      <c r="A3" s="7"/>
      <c r="B3" s="6"/>
      <c r="C3" s="4"/>
      <c r="D3" s="9"/>
      <c r="E3" s="4" t="str">
        <f>_xlfn.IFNA(_xlfn.IFNA(VLOOKUP($D3,ナッツ!$A$2:$D$14,2,0),VLOOKUP($D3,ドライフルーツ!$A$2:$D$9,2,0)),"")</f>
        <v/>
      </c>
      <c r="F3" s="4" t="str">
        <f>_xlfn.IFNA(_xlfn.IFNA(VLOOKUP($D3,ナッツ!$A$2:$D$14,3,0),VLOOKUP($D3,ドライフルーツ!$A$2:$D$9,3,0)),"")</f>
        <v/>
      </c>
      <c r="G3" s="16" t="str">
        <f>_xlfn.IFNA(_xlfn.IFNA(VLOOKUP($D3,ナッツ!$A$2:$D$14,4,0),VLOOKUP($D3,ドライフルーツ!$A$2:$D$9,4,0)),"")</f>
        <v/>
      </c>
      <c r="H3" s="8"/>
      <c r="I3" s="5"/>
    </row>
    <row r="4" spans="1:9" x14ac:dyDescent="0.15">
      <c r="A4" s="7"/>
      <c r="B4" s="6"/>
      <c r="C4" s="4"/>
      <c r="D4" s="4"/>
      <c r="E4" s="4" t="str">
        <f>_xlfn.IFNA(_xlfn.IFNA(VLOOKUP($D4,ナッツ!$A$2:$D$14,2,0),VLOOKUP($D4,ドライフルーツ!$A$2:$D$9,2,0)),"")</f>
        <v/>
      </c>
      <c r="F4" s="4" t="str">
        <f>_xlfn.IFNA(_xlfn.IFNA(VLOOKUP($D4,ナッツ!$A$2:$D$14,3,0),VLOOKUP($D4,ドライフルーツ!$A$2:$D$9,3,0)),"")</f>
        <v/>
      </c>
      <c r="G4" s="16" t="str">
        <f>_xlfn.IFNA(_xlfn.IFNA(VLOOKUP($D4,ナッツ!$A$2:$D$14,4,0),VLOOKUP($D4,ドライフルーツ!$A$2:$D$9,4,0)),"")</f>
        <v/>
      </c>
      <c r="H4" s="8"/>
      <c r="I4" s="5"/>
    </row>
    <row r="5" spans="1:9" x14ac:dyDescent="0.15">
      <c r="A5" s="7"/>
      <c r="B5" s="6"/>
      <c r="C5" s="4"/>
      <c r="D5" s="4"/>
      <c r="E5" s="4" t="str">
        <f>_xlfn.IFNA(_xlfn.IFNA(VLOOKUP($D5,ナッツ!$A$2:$D$14,2,0),VLOOKUP($D5,ドライフルーツ!$A$2:$D$9,2,0)),"")</f>
        <v/>
      </c>
      <c r="F5" s="4" t="str">
        <f>_xlfn.IFNA(_xlfn.IFNA(VLOOKUP($D5,ナッツ!$A$2:$D$14,3,0),VLOOKUP($D5,ドライフルーツ!$A$2:$D$9,3,0)),"")</f>
        <v/>
      </c>
      <c r="G5" s="16" t="str">
        <f>_xlfn.IFNA(_xlfn.IFNA(VLOOKUP($D5,ナッツ!$A$2:$D$14,4,0),VLOOKUP($D5,ドライフルーツ!$A$2:$D$9,4,0)),"")</f>
        <v/>
      </c>
      <c r="H5" s="8"/>
      <c r="I5" s="5"/>
    </row>
    <row r="6" spans="1:9" x14ac:dyDescent="0.15">
      <c r="A6" s="7"/>
      <c r="B6" s="6"/>
      <c r="C6" s="4"/>
      <c r="D6" s="4"/>
      <c r="E6" s="4" t="str">
        <f>_xlfn.IFNA(_xlfn.IFNA(VLOOKUP($D6,ナッツ!$A$2:$D$14,2,0),VLOOKUP($D6,ドライフルーツ!$A$2:$D$9,2,0)),"")</f>
        <v/>
      </c>
      <c r="F6" s="4" t="str">
        <f>_xlfn.IFNA(_xlfn.IFNA(VLOOKUP($D6,ナッツ!$A$2:$D$14,3,0),VLOOKUP($D6,ドライフルーツ!$A$2:$D$9,3,0)),"")</f>
        <v/>
      </c>
      <c r="G6" s="16" t="str">
        <f>_xlfn.IFNA(_xlfn.IFNA(VLOOKUP($D6,ナッツ!$A$2:$D$14,4,0),VLOOKUP($D6,ドライフルーツ!$A$2:$D$9,4,0)),"")</f>
        <v/>
      </c>
      <c r="H6" s="8"/>
      <c r="I6" s="5"/>
    </row>
    <row r="7" spans="1:9" x14ac:dyDescent="0.15">
      <c r="A7" s="7"/>
      <c r="B7" s="6"/>
      <c r="C7" s="4"/>
      <c r="D7" s="4"/>
      <c r="E7" s="4" t="str">
        <f>_xlfn.IFNA(_xlfn.IFNA(VLOOKUP($D7,ナッツ!$A$2:$D$14,2,0),VLOOKUP($D7,ドライフルーツ!$A$2:$D$9,2,0)),"")</f>
        <v/>
      </c>
      <c r="F7" s="4" t="str">
        <f>_xlfn.IFNA(_xlfn.IFNA(VLOOKUP($D7,ナッツ!$A$2:$D$14,3,0),VLOOKUP($D7,ドライフルーツ!$A$2:$D$9,3,0)),"")</f>
        <v/>
      </c>
      <c r="G7" s="16" t="str">
        <f>_xlfn.IFNA(_xlfn.IFNA(VLOOKUP($D7,ナッツ!$A$2:$D$14,4,0),VLOOKUP($D7,ドライフルーツ!$A$2:$D$9,4,0)),"")</f>
        <v/>
      </c>
      <c r="H7" s="8"/>
      <c r="I7" s="5"/>
    </row>
    <row r="8" spans="1:9" x14ac:dyDescent="0.15">
      <c r="A8" s="7"/>
      <c r="B8" s="6"/>
      <c r="C8" s="4"/>
      <c r="D8" s="4"/>
      <c r="E8" s="4" t="str">
        <f>_xlfn.IFNA(_xlfn.IFNA(VLOOKUP($D8,ナッツ!$A$2:$D$14,2,0),VLOOKUP($D8,ドライフルーツ!$A$2:$D$9,2,0)),"")</f>
        <v/>
      </c>
      <c r="F8" s="4" t="str">
        <f>_xlfn.IFNA(_xlfn.IFNA(VLOOKUP($D8,ナッツ!$A$2:$D$14,3,0),VLOOKUP($D8,ドライフルーツ!$A$2:$D$9,3,0)),"")</f>
        <v/>
      </c>
      <c r="G8" s="16" t="str">
        <f>_xlfn.IFNA(_xlfn.IFNA(VLOOKUP($D8,ナッツ!$A$2:$D$14,4,0),VLOOKUP($D8,ドライフルーツ!$A$2:$D$9,4,0)),"")</f>
        <v/>
      </c>
      <c r="H8" s="8"/>
      <c r="I8" s="5"/>
    </row>
    <row r="9" spans="1:9" x14ac:dyDescent="0.15">
      <c r="A9" s="7"/>
      <c r="B9" s="6"/>
      <c r="C9" s="8"/>
      <c r="D9" s="8"/>
      <c r="E9" s="4" t="str">
        <f>_xlfn.IFNA(_xlfn.IFNA(VLOOKUP($D9,ナッツ!$A$2:$D$14,2,0),VLOOKUP($D9,ドライフルーツ!$A$2:$D$9,2,0)),"")</f>
        <v/>
      </c>
      <c r="F9" s="4" t="str">
        <f>_xlfn.IFNA(_xlfn.IFNA(VLOOKUP($D9,ナッツ!$A$2:$D$14,3,0),VLOOKUP($D9,ドライフルーツ!$A$2:$D$9,3,0)),"")</f>
        <v/>
      </c>
      <c r="G9" s="16" t="str">
        <f>_xlfn.IFNA(_xlfn.IFNA(VLOOKUP($D9,ナッツ!$A$2:$D$14,4,0),VLOOKUP($D9,ドライフルーツ!$A$2:$D$9,4,0)),"")</f>
        <v/>
      </c>
      <c r="H9" s="8"/>
      <c r="I9" s="5"/>
    </row>
    <row r="10" spans="1:9" x14ac:dyDescent="0.15">
      <c r="A10" s="7"/>
      <c r="B10" s="6"/>
      <c r="C10" s="8"/>
      <c r="D10" s="8"/>
      <c r="E10" s="4" t="str">
        <f>_xlfn.IFNA(_xlfn.IFNA(VLOOKUP($D10,ナッツ!$A$2:$D$14,2,0),VLOOKUP($D10,ドライフルーツ!$A$2:$D$9,2,0)),"")</f>
        <v/>
      </c>
      <c r="F10" s="4" t="str">
        <f>_xlfn.IFNA(_xlfn.IFNA(VLOOKUP($D10,ナッツ!$A$2:$D$14,3,0),VLOOKUP($D10,ドライフルーツ!$A$2:$D$9,3,0)),"")</f>
        <v/>
      </c>
      <c r="G10" s="16" t="str">
        <f>_xlfn.IFNA(_xlfn.IFNA(VLOOKUP($D10,ナッツ!$A$2:$D$14,4,0),VLOOKUP($D10,ドライフルーツ!$A$2:$D$9,4,0)),"")</f>
        <v/>
      </c>
      <c r="H10" s="8"/>
      <c r="I10" s="5"/>
    </row>
    <row r="11" spans="1:9" x14ac:dyDescent="0.15">
      <c r="A11" s="7"/>
      <c r="B11" s="6"/>
      <c r="C11" s="4"/>
      <c r="D11" s="4"/>
      <c r="E11" s="4" t="str">
        <f>_xlfn.IFNA(_xlfn.IFNA(VLOOKUP($D11,ナッツ!$A$2:$D$14,2,0),VLOOKUP($D11,ドライフルーツ!$A$2:$D$9,2,0)),"")</f>
        <v/>
      </c>
      <c r="F11" s="4" t="str">
        <f>_xlfn.IFNA(_xlfn.IFNA(VLOOKUP($D11,ナッツ!$A$2:$D$14,3,0),VLOOKUP($D11,ドライフルーツ!$A$2:$D$9,3,0)),"")</f>
        <v/>
      </c>
      <c r="G11" s="16" t="str">
        <f>_xlfn.IFNA(_xlfn.IFNA(VLOOKUP($D11,ナッツ!$A$2:$D$14,4,0),VLOOKUP($D11,ドライフルーツ!$A$2:$D$9,4,0)),"")</f>
        <v/>
      </c>
      <c r="H11" s="8"/>
      <c r="I11" s="5"/>
    </row>
    <row r="12" spans="1:9" x14ac:dyDescent="0.15">
      <c r="A12" s="7"/>
      <c r="B12" s="6"/>
      <c r="C12" s="8"/>
      <c r="D12" s="8"/>
      <c r="E12" s="4" t="str">
        <f>_xlfn.IFNA(_xlfn.IFNA(VLOOKUP($D12,ナッツ!$A$2:$D$14,2,0),VLOOKUP($D12,ドライフルーツ!$A$2:$D$9,2,0)),"")</f>
        <v/>
      </c>
      <c r="F12" s="4" t="str">
        <f>_xlfn.IFNA(_xlfn.IFNA(VLOOKUP($D12,ナッツ!$A$2:$D$14,3,0),VLOOKUP($D12,ドライフルーツ!$A$2:$D$9,3,0)),"")</f>
        <v/>
      </c>
      <c r="G12" s="16" t="str">
        <f>_xlfn.IFNA(_xlfn.IFNA(VLOOKUP($D12,ナッツ!$A$2:$D$14,4,0),VLOOKUP($D12,ドライフルーツ!$A$2:$D$9,4,0)),"")</f>
        <v/>
      </c>
      <c r="H12" s="8"/>
      <c r="I12" s="5"/>
    </row>
    <row r="13" spans="1:9" x14ac:dyDescent="0.15">
      <c r="A13" s="7"/>
      <c r="B13" s="6"/>
      <c r="C13" s="8"/>
      <c r="D13" s="8"/>
      <c r="E13" s="4" t="str">
        <f>_xlfn.IFNA(_xlfn.IFNA(VLOOKUP($D13,ナッツ!$A$2:$D$14,2,0),VLOOKUP($D13,ドライフルーツ!$A$2:$D$9,2,0)),"")</f>
        <v/>
      </c>
      <c r="F13" s="4" t="str">
        <f>_xlfn.IFNA(_xlfn.IFNA(VLOOKUP($D13,ナッツ!$A$2:$D$14,3,0),VLOOKUP($D13,ドライフルーツ!$A$2:$D$9,3,0)),"")</f>
        <v/>
      </c>
      <c r="G13" s="16" t="str">
        <f>_xlfn.IFNA(_xlfn.IFNA(VLOOKUP($D13,ナッツ!$A$2:$D$14,4,0),VLOOKUP($D13,ドライフルーツ!$A$2:$D$9,4,0)),"")</f>
        <v/>
      </c>
      <c r="H13" s="8"/>
      <c r="I13" s="5"/>
    </row>
    <row r="14" spans="1:9" x14ac:dyDescent="0.15">
      <c r="A14" s="7"/>
      <c r="B14" s="6"/>
      <c r="C14" s="4"/>
      <c r="D14" s="4"/>
      <c r="E14" s="4" t="str">
        <f>_xlfn.IFNA(_xlfn.IFNA(VLOOKUP($D14,ナッツ!$A$2:$D$14,2,0),VLOOKUP($D14,ドライフルーツ!$A$2:$D$9,2,0)),"")</f>
        <v/>
      </c>
      <c r="F14" s="4" t="str">
        <f>_xlfn.IFNA(_xlfn.IFNA(VLOOKUP($D14,ナッツ!$A$2:$D$14,3,0),VLOOKUP($D14,ドライフルーツ!$A$2:$D$9,3,0)),"")</f>
        <v/>
      </c>
      <c r="G14" s="16" t="str">
        <f>_xlfn.IFNA(_xlfn.IFNA(VLOOKUP($D14,ナッツ!$A$2:$D$14,4,0),VLOOKUP($D14,ドライフルーツ!$A$2:$D$9,4,0)),"")</f>
        <v/>
      </c>
      <c r="H14" s="4"/>
      <c r="I14" s="5"/>
    </row>
    <row r="15" spans="1:9" x14ac:dyDescent="0.15">
      <c r="A15" s="7"/>
      <c r="B15" s="6"/>
      <c r="C15" s="4"/>
      <c r="D15" s="4"/>
      <c r="E15" s="4" t="str">
        <f>_xlfn.IFNA(_xlfn.IFNA(VLOOKUP($D15,ナッツ!$A$2:$D$14,2,0),VLOOKUP($D15,ドライフルーツ!$A$2:$D$9,2,0)),"")</f>
        <v/>
      </c>
      <c r="F15" s="4" t="str">
        <f>_xlfn.IFNA(_xlfn.IFNA(VLOOKUP($D15,ナッツ!$A$2:$D$14,3,0),VLOOKUP($D15,ドライフルーツ!$A$2:$D$9,3,0)),"")</f>
        <v/>
      </c>
      <c r="G15" s="16" t="str">
        <f>_xlfn.IFNA(_xlfn.IFNA(VLOOKUP($D15,ナッツ!$A$2:$D$14,4,0),VLOOKUP($D15,ドライフルーツ!$A$2:$D$9,4,0)),"")</f>
        <v/>
      </c>
      <c r="H15" s="4"/>
      <c r="I15" s="5"/>
    </row>
    <row r="16" spans="1:9" x14ac:dyDescent="0.15">
      <c r="A16" s="7"/>
      <c r="B16" s="6"/>
      <c r="C16" s="4"/>
      <c r="D16" s="4"/>
      <c r="E16" s="4" t="str">
        <f>_xlfn.IFNA(_xlfn.IFNA(VLOOKUP($D16,ナッツ!$A$2:$D$14,2,0),VLOOKUP($D16,ドライフルーツ!$A$2:$D$9,2,0)),"")</f>
        <v/>
      </c>
      <c r="F16" s="4" t="str">
        <f>_xlfn.IFNA(_xlfn.IFNA(VLOOKUP($D16,ナッツ!$A$2:$D$14,3,0),VLOOKUP($D16,ドライフルーツ!$A$2:$D$9,3,0)),"")</f>
        <v/>
      </c>
      <c r="G16" s="16" t="str">
        <f>_xlfn.IFNA(_xlfn.IFNA(VLOOKUP($D16,ナッツ!$A$2:$D$14,4,0),VLOOKUP($D16,ドライフルーツ!$A$2:$D$9,4,0)),"")</f>
        <v/>
      </c>
      <c r="H16" s="4"/>
      <c r="I16" s="5"/>
    </row>
    <row r="17" spans="1:9" x14ac:dyDescent="0.15">
      <c r="A17" s="7"/>
      <c r="B17" s="6"/>
      <c r="C17" s="4"/>
      <c r="D17" s="4"/>
      <c r="E17" s="4" t="str">
        <f>_xlfn.IFNA(_xlfn.IFNA(VLOOKUP($D17,ナッツ!$A$2:$D$14,2,0),VLOOKUP($D17,ドライフルーツ!$A$2:$D$9,2,0)),"")</f>
        <v/>
      </c>
      <c r="F17" s="4" t="str">
        <f>_xlfn.IFNA(_xlfn.IFNA(VLOOKUP($D17,ナッツ!$A$2:$D$14,3,0),VLOOKUP($D17,ドライフルーツ!$A$2:$D$9,3,0)),"")</f>
        <v/>
      </c>
      <c r="G17" s="16" t="str">
        <f>_xlfn.IFNA(_xlfn.IFNA(VLOOKUP($D17,ナッツ!$A$2:$D$14,4,0),VLOOKUP($D17,ドライフルーツ!$A$2:$D$9,4,0)),"")</f>
        <v/>
      </c>
      <c r="H17" s="4"/>
      <c r="I17" s="5"/>
    </row>
    <row r="18" spans="1:9" x14ac:dyDescent="0.15">
      <c r="A18" s="7"/>
      <c r="B18" s="6"/>
      <c r="C18" s="4"/>
      <c r="D18" s="4"/>
      <c r="E18" s="4" t="str">
        <f>_xlfn.IFNA(_xlfn.IFNA(VLOOKUP($D18,ナッツ!$A$2:$D$14,2,0),VLOOKUP($D18,ドライフルーツ!$A$2:$D$9,2,0)),"")</f>
        <v/>
      </c>
      <c r="F18" s="4" t="str">
        <f>_xlfn.IFNA(_xlfn.IFNA(VLOOKUP($D18,ナッツ!$A$2:$D$14,3,0),VLOOKUP($D18,ドライフルーツ!$A$2:$D$9,3,0)),"")</f>
        <v/>
      </c>
      <c r="G18" s="16" t="str">
        <f>_xlfn.IFNA(_xlfn.IFNA(VLOOKUP($D18,ナッツ!$A$2:$D$14,4,0),VLOOKUP($D18,ドライフルーツ!$A$2:$D$9,4,0)),"")</f>
        <v/>
      </c>
      <c r="H18" s="4"/>
      <c r="I18" s="5"/>
    </row>
    <row r="19" spans="1:9" x14ac:dyDescent="0.15">
      <c r="A19" s="7"/>
      <c r="B19" s="6"/>
      <c r="C19" s="4"/>
      <c r="D19" s="4"/>
      <c r="E19" s="4" t="str">
        <f>_xlfn.IFNA(_xlfn.IFNA(VLOOKUP($D19,ナッツ!$A$2:$D$14,2,0),VLOOKUP($D19,ドライフルーツ!$A$2:$D$9,2,0)),"")</f>
        <v/>
      </c>
      <c r="F19" s="4" t="str">
        <f>_xlfn.IFNA(_xlfn.IFNA(VLOOKUP($D19,ナッツ!$A$2:$D$14,3,0),VLOOKUP($D19,ドライフルーツ!$A$2:$D$9,3,0)),"")</f>
        <v/>
      </c>
      <c r="G19" s="16" t="str">
        <f>_xlfn.IFNA(_xlfn.IFNA(VLOOKUP($D19,ナッツ!$A$2:$D$14,4,0),VLOOKUP($D19,ドライフルーツ!$A$2:$D$9,4,0)),"")</f>
        <v/>
      </c>
      <c r="H19" s="4"/>
      <c r="I19" s="5"/>
    </row>
    <row r="20" spans="1:9" x14ac:dyDescent="0.15">
      <c r="B20" s="3"/>
    </row>
    <row r="21" spans="1:9" x14ac:dyDescent="0.15">
      <c r="B21" s="3"/>
    </row>
    <row r="22" spans="1:9" x14ac:dyDescent="0.15">
      <c r="B22" s="3"/>
    </row>
    <row r="23" spans="1:9" x14ac:dyDescent="0.15">
      <c r="B23" s="3"/>
    </row>
    <row r="24" spans="1:9" x14ac:dyDescent="0.15">
      <c r="B24" s="3"/>
    </row>
    <row r="25" spans="1:9" x14ac:dyDescent="0.15">
      <c r="B25" s="3"/>
    </row>
    <row r="26" spans="1:9" x14ac:dyDescent="0.15">
      <c r="B26" s="3"/>
    </row>
    <row r="27" spans="1:9" x14ac:dyDescent="0.15">
      <c r="B27" s="3"/>
    </row>
    <row r="28" spans="1:9" x14ac:dyDescent="0.15">
      <c r="B28" s="3"/>
    </row>
    <row r="29" spans="1:9" x14ac:dyDescent="0.15">
      <c r="B29" s="3"/>
    </row>
    <row r="30" spans="1:9" x14ac:dyDescent="0.15">
      <c r="B30" s="3"/>
    </row>
    <row r="31" spans="1:9" x14ac:dyDescent="0.15">
      <c r="B31" s="3"/>
    </row>
    <row r="32" spans="1:9" x14ac:dyDescent="0.15">
      <c r="B32" s="3"/>
    </row>
    <row r="33" spans="2:2" x14ac:dyDescent="0.15">
      <c r="B33" s="3"/>
    </row>
    <row r="34" spans="2:2" x14ac:dyDescent="0.15">
      <c r="B34" s="3"/>
    </row>
    <row r="35" spans="2:2" x14ac:dyDescent="0.15">
      <c r="B35" s="3"/>
    </row>
    <row r="36" spans="2:2" x14ac:dyDescent="0.15">
      <c r="B36" s="3"/>
    </row>
    <row r="37" spans="2:2" x14ac:dyDescent="0.15">
      <c r="B37" s="3"/>
    </row>
    <row r="38" spans="2:2" x14ac:dyDescent="0.15">
      <c r="B38" s="3"/>
    </row>
    <row r="39" spans="2:2" x14ac:dyDescent="0.15">
      <c r="B39" s="3"/>
    </row>
    <row r="40" spans="2:2" x14ac:dyDescent="0.15">
      <c r="B40" s="3"/>
    </row>
    <row r="41" spans="2:2" x14ac:dyDescent="0.15">
      <c r="B41" s="3"/>
    </row>
    <row r="42" spans="2:2" x14ac:dyDescent="0.15">
      <c r="B42" s="3"/>
    </row>
    <row r="43" spans="2:2" x14ac:dyDescent="0.15">
      <c r="B43" s="3"/>
    </row>
    <row r="44" spans="2:2" x14ac:dyDescent="0.15">
      <c r="B44" s="3"/>
    </row>
    <row r="45" spans="2:2" x14ac:dyDescent="0.15">
      <c r="B45" s="3"/>
    </row>
    <row r="46" spans="2:2" x14ac:dyDescent="0.15">
      <c r="B46" s="3"/>
    </row>
    <row r="47" spans="2:2" x14ac:dyDescent="0.15">
      <c r="B47" s="3"/>
    </row>
    <row r="48" spans="2:2" x14ac:dyDescent="0.15">
      <c r="B48" s="3"/>
    </row>
    <row r="49" spans="2:2" x14ac:dyDescent="0.15">
      <c r="B49" s="3"/>
    </row>
    <row r="50" spans="2:2" x14ac:dyDescent="0.15">
      <c r="B50" s="3"/>
    </row>
    <row r="51" spans="2:2" x14ac:dyDescent="0.15">
      <c r="B51" s="3"/>
    </row>
    <row r="52" spans="2:2" x14ac:dyDescent="0.15">
      <c r="B52" s="3"/>
    </row>
    <row r="53" spans="2:2" x14ac:dyDescent="0.15">
      <c r="B53" s="3"/>
    </row>
    <row r="54" spans="2:2" x14ac:dyDescent="0.15">
      <c r="B54" s="3"/>
    </row>
  </sheetData>
  <phoneticPr fontId="3"/>
  <dataValidations count="1">
    <dataValidation type="list" allowBlank="1" showInputMessage="1" showErrorMessage="1" sqref="C2:C19" xr:uid="{00000000-0002-0000-0100-000000000000}">
      <formula1>#REF!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44F46-1642-4704-9356-8C72906FC8B4}">
  <dimension ref="A1:I54"/>
  <sheetViews>
    <sheetView workbookViewId="0">
      <selection activeCell="E2" sqref="E2"/>
    </sheetView>
  </sheetViews>
  <sheetFormatPr defaultColWidth="9" defaultRowHeight="18.75" x14ac:dyDescent="0.15"/>
  <cols>
    <col min="1" max="1" width="4" style="1" customWidth="1"/>
    <col min="2" max="2" width="10.25" style="1" bestFit="1" customWidth="1"/>
    <col min="3" max="3" width="11.75" style="1" customWidth="1"/>
    <col min="4" max="4" width="9.125" style="1" customWidth="1"/>
    <col min="5" max="5" width="15.625" style="1" customWidth="1"/>
    <col min="6" max="6" width="12.125" style="1" customWidth="1"/>
    <col min="7" max="7" width="7.125" style="2" customWidth="1"/>
    <col min="8" max="8" width="6.375" style="1" customWidth="1"/>
    <col min="9" max="16384" width="9" style="1"/>
  </cols>
  <sheetData>
    <row r="1" spans="1:9" x14ac:dyDescent="0.15">
      <c r="A1" s="15" t="s">
        <v>11</v>
      </c>
      <c r="B1" s="11" t="s">
        <v>10</v>
      </c>
      <c r="C1" s="11" t="s">
        <v>9</v>
      </c>
      <c r="D1" s="14" t="s">
        <v>8</v>
      </c>
      <c r="E1" s="14" t="s">
        <v>7</v>
      </c>
      <c r="F1" s="13" t="s">
        <v>6</v>
      </c>
      <c r="G1" s="12" t="s">
        <v>5</v>
      </c>
      <c r="H1" s="11" t="s">
        <v>4</v>
      </c>
      <c r="I1" s="10" t="s">
        <v>3</v>
      </c>
    </row>
    <row r="2" spans="1:9" x14ac:dyDescent="0.15">
      <c r="A2" s="7">
        <v>1</v>
      </c>
      <c r="B2" s="6">
        <v>44348</v>
      </c>
      <c r="C2" s="4" t="s">
        <v>57</v>
      </c>
      <c r="D2" s="4" t="s">
        <v>59</v>
      </c>
      <c r="E2" s="4" t="str">
        <f>_xlfn.IFNA(_xlfn.IFNA(VLOOKUP($D2,ナッツ!$A$2:$D$14,2,0),VLOOKUP($D2,ドライフルーツ!$A$2:$D$9,2,0)),VLOOKUP($D2,ミックス!$A$2:$D$6,2,0))</f>
        <v>マンゴー</v>
      </c>
      <c r="F2" s="4" t="str">
        <f>_xlfn.IFNA(_xlfn.IFNA(VLOOKUP($D2,ナッツ!$A$2:$D$14,3,0),VLOOKUP($D2,ドライフルーツ!$A$2:$D$9,3,0)),VLOOKUP($D2,ミックス!$A$2:$D$6,3,0))</f>
        <v>フィリピン</v>
      </c>
      <c r="G2" s="16">
        <f>_xlfn.IFNA(_xlfn.IFNA(VLOOKUP($D2,ナッツ!$A$2:$D$14,4,0),VLOOKUP($D2,ドライフルーツ!$A$2:$D$9,4,0)),VLOOKUP($D2,ミックス!$A$2:$D$6,4,0))</f>
        <v>1000</v>
      </c>
      <c r="H2" s="4">
        <v>10</v>
      </c>
      <c r="I2" s="5">
        <f t="shared" ref="I2:I19" si="0">G2*H2</f>
        <v>10000</v>
      </c>
    </row>
    <row r="3" spans="1:9" x14ac:dyDescent="0.15">
      <c r="A3" s="7">
        <v>2</v>
      </c>
      <c r="B3" s="6">
        <v>44350</v>
      </c>
      <c r="C3" s="4" t="s">
        <v>58</v>
      </c>
      <c r="D3" s="4" t="s">
        <v>49</v>
      </c>
      <c r="E3" s="4" t="str">
        <f>_xlfn.IFNA(_xlfn.IFNA(VLOOKUP($D3,ナッツ!$A$2:$D$14,2,0),VLOOKUP($D3,ドライフルーツ!$A$2:$D$9,2,0)),VLOOKUP($D3,ミックス!$A$2:$D$6,2,0))</f>
        <v>ナッツ&amp;レーズン</v>
      </c>
      <c r="F3" s="4" t="str">
        <f>_xlfn.IFNA(_xlfn.IFNA(VLOOKUP($D3,ナッツ!$A$2:$D$14,3,0),VLOOKUP($D3,ドライフルーツ!$A$2:$D$9,3,0)),VLOOKUP($D3,ミックス!$A$2:$D$6,3,0))</f>
        <v>アメリカ</v>
      </c>
      <c r="G3" s="16">
        <f>_xlfn.IFNA(_xlfn.IFNA(VLOOKUP($D3,ナッツ!$A$2:$D$14,4,0),VLOOKUP($D3,ドライフルーツ!$A$2:$D$9,4,0)),VLOOKUP($D3,ミックス!$A$2:$D$6,4,0))</f>
        <v>1800</v>
      </c>
      <c r="H3" s="4">
        <v>18</v>
      </c>
      <c r="I3" s="5">
        <f t="shared" si="0"/>
        <v>32400</v>
      </c>
    </row>
    <row r="4" spans="1:9" x14ac:dyDescent="0.15">
      <c r="A4" s="7"/>
      <c r="B4" s="6"/>
      <c r="C4" s="4"/>
      <c r="D4" s="4"/>
      <c r="E4" s="4"/>
      <c r="F4" s="4"/>
      <c r="G4" s="16"/>
      <c r="H4" s="4"/>
      <c r="I4" s="5"/>
    </row>
    <row r="5" spans="1:9" x14ac:dyDescent="0.15">
      <c r="A5" s="7"/>
      <c r="B5" s="6"/>
      <c r="C5" s="4"/>
      <c r="D5" s="4"/>
      <c r="E5" s="4"/>
      <c r="F5" s="4"/>
      <c r="G5" s="16"/>
      <c r="H5" s="4"/>
      <c r="I5" s="5"/>
    </row>
    <row r="6" spans="1:9" x14ac:dyDescent="0.15">
      <c r="A6" s="7"/>
      <c r="B6" s="6"/>
      <c r="C6" s="4"/>
      <c r="D6" s="4"/>
      <c r="E6" s="4"/>
      <c r="F6" s="4"/>
      <c r="G6" s="16"/>
      <c r="H6" s="4"/>
      <c r="I6" s="5"/>
    </row>
    <row r="7" spans="1:9" x14ac:dyDescent="0.15">
      <c r="A7" s="7"/>
      <c r="B7" s="6"/>
      <c r="C7" s="4"/>
      <c r="D7" s="4"/>
      <c r="E7" s="4"/>
      <c r="F7" s="4"/>
      <c r="G7" s="16"/>
      <c r="H7" s="4"/>
      <c r="I7" s="5"/>
    </row>
    <row r="8" spans="1:9" x14ac:dyDescent="0.15">
      <c r="A8" s="7"/>
      <c r="B8" s="6"/>
      <c r="C8" s="4"/>
      <c r="D8" s="4"/>
      <c r="E8" s="4"/>
      <c r="F8" s="4"/>
      <c r="G8" s="16"/>
      <c r="H8" s="4"/>
      <c r="I8" s="5"/>
    </row>
    <row r="9" spans="1:9" x14ac:dyDescent="0.15">
      <c r="A9" s="7"/>
      <c r="B9" s="6"/>
      <c r="C9" s="4"/>
      <c r="D9" s="4"/>
      <c r="E9" s="4"/>
      <c r="F9" s="4"/>
      <c r="G9" s="16"/>
      <c r="H9" s="4"/>
      <c r="I9" s="5"/>
    </row>
    <row r="10" spans="1:9" x14ac:dyDescent="0.15">
      <c r="A10" s="7"/>
      <c r="B10" s="6"/>
      <c r="C10" s="4"/>
      <c r="D10" s="4"/>
      <c r="E10" s="4"/>
      <c r="F10" s="4"/>
      <c r="G10" s="16"/>
      <c r="H10" s="4"/>
      <c r="I10" s="5"/>
    </row>
    <row r="11" spans="1:9" x14ac:dyDescent="0.15">
      <c r="A11" s="7"/>
      <c r="B11" s="6"/>
      <c r="C11" s="4"/>
      <c r="D11" s="4"/>
      <c r="E11" s="4"/>
      <c r="F11" s="4"/>
      <c r="G11" s="16"/>
      <c r="H11" s="4"/>
      <c r="I11" s="5"/>
    </row>
    <row r="12" spans="1:9" x14ac:dyDescent="0.15">
      <c r="A12" s="7"/>
      <c r="B12" s="6"/>
      <c r="C12" s="4"/>
      <c r="D12" s="4"/>
      <c r="E12" s="4"/>
      <c r="F12" s="4"/>
      <c r="G12" s="16"/>
      <c r="H12" s="4"/>
      <c r="I12" s="5"/>
    </row>
    <row r="13" spans="1:9" x14ac:dyDescent="0.15">
      <c r="A13" s="7"/>
      <c r="B13" s="6"/>
      <c r="C13" s="4"/>
      <c r="D13" s="4"/>
      <c r="E13" s="4"/>
      <c r="F13" s="4"/>
      <c r="G13" s="16"/>
      <c r="H13" s="4"/>
      <c r="I13" s="5"/>
    </row>
    <row r="14" spans="1:9" x14ac:dyDescent="0.15">
      <c r="A14" s="7"/>
      <c r="B14" s="6"/>
      <c r="C14" s="4"/>
      <c r="D14" s="4"/>
      <c r="E14" s="4"/>
      <c r="F14" s="4"/>
      <c r="G14" s="16"/>
      <c r="H14" s="4"/>
      <c r="I14" s="5"/>
    </row>
    <row r="15" spans="1:9" x14ac:dyDescent="0.15">
      <c r="A15" s="7"/>
      <c r="B15" s="6"/>
      <c r="C15" s="4"/>
      <c r="D15" s="4"/>
      <c r="E15" s="4"/>
      <c r="F15" s="4"/>
      <c r="G15" s="16"/>
      <c r="H15" s="4"/>
      <c r="I15" s="5"/>
    </row>
    <row r="16" spans="1:9" x14ac:dyDescent="0.15">
      <c r="A16" s="7"/>
      <c r="B16" s="6"/>
      <c r="C16" s="4"/>
      <c r="D16" s="4"/>
      <c r="E16" s="4"/>
      <c r="F16" s="4"/>
      <c r="G16" s="16"/>
      <c r="H16" s="4"/>
      <c r="I16" s="5"/>
    </row>
    <row r="17" spans="1:9" x14ac:dyDescent="0.15">
      <c r="A17" s="7"/>
      <c r="B17" s="6"/>
      <c r="C17" s="4"/>
      <c r="D17" s="4"/>
      <c r="E17" s="4"/>
      <c r="F17" s="4"/>
      <c r="G17" s="16"/>
      <c r="H17" s="4"/>
      <c r="I17" s="5"/>
    </row>
    <row r="18" spans="1:9" x14ac:dyDescent="0.15">
      <c r="A18" s="7"/>
      <c r="B18" s="6"/>
      <c r="C18" s="4"/>
      <c r="D18" s="4"/>
      <c r="E18" s="4"/>
      <c r="F18" s="4"/>
      <c r="G18" s="16"/>
      <c r="H18" s="4"/>
      <c r="I18" s="5"/>
    </row>
    <row r="19" spans="1:9" x14ac:dyDescent="0.15">
      <c r="A19" s="7"/>
      <c r="B19" s="6"/>
      <c r="C19" s="4"/>
      <c r="D19" s="4"/>
      <c r="E19" s="4"/>
      <c r="F19" s="4"/>
      <c r="G19" s="16"/>
      <c r="H19" s="4"/>
      <c r="I19" s="5"/>
    </row>
    <row r="20" spans="1:9" x14ac:dyDescent="0.15">
      <c r="B20" s="3"/>
    </row>
    <row r="21" spans="1:9" x14ac:dyDescent="0.15">
      <c r="B21" s="3"/>
    </row>
    <row r="22" spans="1:9" x14ac:dyDescent="0.15">
      <c r="B22" s="3"/>
    </row>
    <row r="23" spans="1:9" x14ac:dyDescent="0.15">
      <c r="B23" s="3"/>
    </row>
    <row r="24" spans="1:9" x14ac:dyDescent="0.15">
      <c r="B24" s="3"/>
    </row>
    <row r="25" spans="1:9" x14ac:dyDescent="0.15">
      <c r="B25" s="3"/>
    </row>
    <row r="26" spans="1:9" x14ac:dyDescent="0.15">
      <c r="B26" s="3"/>
    </row>
    <row r="27" spans="1:9" x14ac:dyDescent="0.15">
      <c r="B27" s="3"/>
    </row>
    <row r="28" spans="1:9" x14ac:dyDescent="0.15">
      <c r="B28" s="3"/>
    </row>
    <row r="29" spans="1:9" x14ac:dyDescent="0.15">
      <c r="B29" s="3"/>
    </row>
    <row r="30" spans="1:9" x14ac:dyDescent="0.15">
      <c r="B30" s="3"/>
    </row>
    <row r="31" spans="1:9" x14ac:dyDescent="0.15">
      <c r="B31" s="3"/>
    </row>
    <row r="32" spans="1:9" x14ac:dyDescent="0.15">
      <c r="B32" s="3"/>
    </row>
    <row r="33" spans="2:2" x14ac:dyDescent="0.15">
      <c r="B33" s="3"/>
    </row>
    <row r="34" spans="2:2" x14ac:dyDescent="0.15">
      <c r="B34" s="3"/>
    </row>
    <row r="35" spans="2:2" x14ac:dyDescent="0.15">
      <c r="B35" s="3"/>
    </row>
    <row r="36" spans="2:2" x14ac:dyDescent="0.15">
      <c r="B36" s="3"/>
    </row>
    <row r="37" spans="2:2" x14ac:dyDescent="0.15">
      <c r="B37" s="3"/>
    </row>
    <row r="38" spans="2:2" x14ac:dyDescent="0.15">
      <c r="B38" s="3"/>
    </row>
    <row r="39" spans="2:2" x14ac:dyDescent="0.15">
      <c r="B39" s="3"/>
    </row>
    <row r="40" spans="2:2" x14ac:dyDescent="0.15">
      <c r="B40" s="3"/>
    </row>
    <row r="41" spans="2:2" x14ac:dyDescent="0.15">
      <c r="B41" s="3"/>
    </row>
    <row r="42" spans="2:2" x14ac:dyDescent="0.15">
      <c r="B42" s="3"/>
    </row>
    <row r="43" spans="2:2" x14ac:dyDescent="0.15">
      <c r="B43" s="3"/>
    </row>
    <row r="44" spans="2:2" x14ac:dyDescent="0.15">
      <c r="B44" s="3"/>
    </row>
    <row r="45" spans="2:2" x14ac:dyDescent="0.15">
      <c r="B45" s="3"/>
    </row>
    <row r="46" spans="2:2" x14ac:dyDescent="0.15">
      <c r="B46" s="3"/>
    </row>
    <row r="47" spans="2:2" x14ac:dyDescent="0.15">
      <c r="B47" s="3"/>
    </row>
    <row r="48" spans="2:2" x14ac:dyDescent="0.15">
      <c r="B48" s="3"/>
    </row>
    <row r="49" spans="2:2" x14ac:dyDescent="0.15">
      <c r="B49" s="3"/>
    </row>
    <row r="50" spans="2:2" x14ac:dyDescent="0.15">
      <c r="B50" s="3"/>
    </row>
    <row r="51" spans="2:2" x14ac:dyDescent="0.15">
      <c r="B51" s="3"/>
    </row>
    <row r="52" spans="2:2" x14ac:dyDescent="0.15">
      <c r="B52" s="3"/>
    </row>
    <row r="53" spans="2:2" x14ac:dyDescent="0.15">
      <c r="B53" s="3"/>
    </row>
    <row r="54" spans="2:2" x14ac:dyDescent="0.15">
      <c r="B54" s="3"/>
    </row>
  </sheetData>
  <phoneticPr fontId="3"/>
  <dataValidations count="1">
    <dataValidation type="list" allowBlank="1" showInputMessage="1" showErrorMessage="1" sqref="C2:C19" xr:uid="{F70E884E-9124-41C9-8F97-0CFC71298A3B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4"/>
  <sheetViews>
    <sheetView workbookViewId="0">
      <selection activeCell="L20" sqref="L20"/>
    </sheetView>
  </sheetViews>
  <sheetFormatPr defaultColWidth="9" defaultRowHeight="18.75" x14ac:dyDescent="0.15"/>
  <cols>
    <col min="1" max="1" width="9" style="1"/>
    <col min="2" max="2" width="13.25" style="1" customWidth="1"/>
    <col min="3" max="3" width="14" style="1" customWidth="1"/>
    <col min="4" max="16384" width="9" style="1"/>
  </cols>
  <sheetData>
    <row r="1" spans="1:4" x14ac:dyDescent="0.15">
      <c r="A1" s="14" t="s">
        <v>8</v>
      </c>
      <c r="B1" s="14" t="s">
        <v>7</v>
      </c>
      <c r="C1" s="14" t="s">
        <v>31</v>
      </c>
      <c r="D1" s="14" t="s">
        <v>5</v>
      </c>
    </row>
    <row r="2" spans="1:4" x14ac:dyDescent="0.15">
      <c r="A2" s="4" t="s">
        <v>30</v>
      </c>
      <c r="B2" s="4" t="s">
        <v>27</v>
      </c>
      <c r="C2" s="4" t="s">
        <v>12</v>
      </c>
      <c r="D2" s="16">
        <v>1800</v>
      </c>
    </row>
    <row r="3" spans="1:4" x14ac:dyDescent="0.15">
      <c r="A3" s="4" t="s">
        <v>29</v>
      </c>
      <c r="B3" s="4" t="s">
        <v>27</v>
      </c>
      <c r="C3" s="4" t="s">
        <v>12</v>
      </c>
      <c r="D3" s="16">
        <v>1000</v>
      </c>
    </row>
    <row r="4" spans="1:4" x14ac:dyDescent="0.15">
      <c r="A4" s="4" t="s">
        <v>28</v>
      </c>
      <c r="B4" s="4" t="s">
        <v>27</v>
      </c>
      <c r="C4" s="4" t="s">
        <v>15</v>
      </c>
      <c r="D4" s="16">
        <v>1800</v>
      </c>
    </row>
    <row r="5" spans="1:4" x14ac:dyDescent="0.15">
      <c r="A5" s="4" t="s">
        <v>1</v>
      </c>
      <c r="B5" s="4" t="s">
        <v>27</v>
      </c>
      <c r="C5" s="4" t="s">
        <v>15</v>
      </c>
      <c r="D5" s="16">
        <v>1000</v>
      </c>
    </row>
    <row r="6" spans="1:4" x14ac:dyDescent="0.15">
      <c r="A6" s="4" t="s">
        <v>0</v>
      </c>
      <c r="B6" s="4" t="s">
        <v>25</v>
      </c>
      <c r="C6" s="4" t="s">
        <v>24</v>
      </c>
      <c r="D6" s="16">
        <v>2350</v>
      </c>
    </row>
    <row r="7" spans="1:4" x14ac:dyDescent="0.15">
      <c r="A7" s="4" t="s">
        <v>26</v>
      </c>
      <c r="B7" s="4" t="s">
        <v>25</v>
      </c>
      <c r="C7" s="4" t="s">
        <v>24</v>
      </c>
      <c r="D7" s="16">
        <v>1000</v>
      </c>
    </row>
    <row r="8" spans="1:4" x14ac:dyDescent="0.15">
      <c r="A8" s="4" t="s">
        <v>23</v>
      </c>
      <c r="B8" s="4" t="s">
        <v>20</v>
      </c>
      <c r="C8" s="4" t="s">
        <v>15</v>
      </c>
      <c r="D8" s="16">
        <v>1000</v>
      </c>
    </row>
    <row r="9" spans="1:4" x14ac:dyDescent="0.15">
      <c r="A9" s="4" t="s">
        <v>22</v>
      </c>
      <c r="B9" s="4" t="s">
        <v>20</v>
      </c>
      <c r="C9" s="4" t="s">
        <v>12</v>
      </c>
      <c r="D9" s="16">
        <v>2500</v>
      </c>
    </row>
    <row r="10" spans="1:4" x14ac:dyDescent="0.15">
      <c r="A10" s="4" t="s">
        <v>21</v>
      </c>
      <c r="B10" s="4" t="s">
        <v>20</v>
      </c>
      <c r="C10" s="4" t="s">
        <v>12</v>
      </c>
      <c r="D10" s="16">
        <v>1000</v>
      </c>
    </row>
    <row r="11" spans="1:4" x14ac:dyDescent="0.15">
      <c r="A11" s="4" t="s">
        <v>19</v>
      </c>
      <c r="B11" s="4" t="s">
        <v>17</v>
      </c>
      <c r="C11" s="4" t="s">
        <v>15</v>
      </c>
      <c r="D11" s="16">
        <v>1500</v>
      </c>
    </row>
    <row r="12" spans="1:4" x14ac:dyDescent="0.15">
      <c r="A12" s="4" t="s">
        <v>18</v>
      </c>
      <c r="B12" s="4" t="s">
        <v>17</v>
      </c>
      <c r="C12" s="4" t="s">
        <v>15</v>
      </c>
      <c r="D12" s="16">
        <v>3000</v>
      </c>
    </row>
    <row r="13" spans="1:4" x14ac:dyDescent="0.15">
      <c r="A13" s="4" t="s">
        <v>16</v>
      </c>
      <c r="B13" s="4" t="s">
        <v>13</v>
      </c>
      <c r="C13" s="4" t="s">
        <v>15</v>
      </c>
      <c r="D13" s="16">
        <v>1500</v>
      </c>
    </row>
    <row r="14" spans="1:4" x14ac:dyDescent="0.15">
      <c r="A14" s="4" t="s">
        <v>14</v>
      </c>
      <c r="B14" s="4" t="s">
        <v>13</v>
      </c>
      <c r="C14" s="4" t="s">
        <v>12</v>
      </c>
      <c r="D14" s="16">
        <v>1500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9"/>
  <sheetViews>
    <sheetView topLeftCell="A7" workbookViewId="0">
      <selection activeCell="A4" sqref="A4"/>
    </sheetView>
  </sheetViews>
  <sheetFormatPr defaultColWidth="9" defaultRowHeight="18.75" x14ac:dyDescent="0.15"/>
  <cols>
    <col min="1" max="1" width="9" style="1"/>
    <col min="2" max="2" width="13.25" style="1" customWidth="1"/>
    <col min="3" max="3" width="13.375" style="1" customWidth="1"/>
    <col min="4" max="16384" width="9" style="1"/>
  </cols>
  <sheetData>
    <row r="1" spans="1:4" x14ac:dyDescent="0.15">
      <c r="A1" s="14" t="s">
        <v>8</v>
      </c>
      <c r="B1" s="14" t="s">
        <v>7</v>
      </c>
      <c r="C1" s="14" t="s">
        <v>31</v>
      </c>
      <c r="D1" s="14" t="s">
        <v>5</v>
      </c>
    </row>
    <row r="2" spans="1:4" x14ac:dyDescent="0.15">
      <c r="A2" s="4" t="s">
        <v>45</v>
      </c>
      <c r="B2" s="4" t="s">
        <v>44</v>
      </c>
      <c r="C2" s="4" t="s">
        <v>34</v>
      </c>
      <c r="D2" s="16">
        <v>1250</v>
      </c>
    </row>
    <row r="3" spans="1:4" x14ac:dyDescent="0.15">
      <c r="A3" s="4" t="s">
        <v>43</v>
      </c>
      <c r="B3" s="4" t="s">
        <v>41</v>
      </c>
      <c r="C3" s="4" t="s">
        <v>15</v>
      </c>
      <c r="D3" s="16">
        <v>1000</v>
      </c>
    </row>
    <row r="4" spans="1:4" x14ac:dyDescent="0.15">
      <c r="A4" s="4" t="s">
        <v>42</v>
      </c>
      <c r="B4" s="4" t="s">
        <v>41</v>
      </c>
      <c r="C4" s="4" t="s">
        <v>15</v>
      </c>
      <c r="D4" s="16">
        <v>1800</v>
      </c>
    </row>
    <row r="5" spans="1:4" x14ac:dyDescent="0.15">
      <c r="A5" s="4" t="s">
        <v>40</v>
      </c>
      <c r="B5" s="4" t="s">
        <v>38</v>
      </c>
      <c r="C5" s="4" t="s">
        <v>12</v>
      </c>
      <c r="D5" s="16">
        <v>1500</v>
      </c>
    </row>
    <row r="6" spans="1:4" x14ac:dyDescent="0.15">
      <c r="A6" s="4" t="s">
        <v>39</v>
      </c>
      <c r="B6" s="4" t="s">
        <v>38</v>
      </c>
      <c r="C6" s="4" t="s">
        <v>15</v>
      </c>
      <c r="D6" s="16">
        <v>1500</v>
      </c>
    </row>
    <row r="7" spans="1:4" x14ac:dyDescent="0.15">
      <c r="A7" s="4" t="s">
        <v>37</v>
      </c>
      <c r="B7" s="4" t="s">
        <v>35</v>
      </c>
      <c r="C7" s="4" t="s">
        <v>34</v>
      </c>
      <c r="D7" s="16">
        <v>1000</v>
      </c>
    </row>
    <row r="8" spans="1:4" x14ac:dyDescent="0.15">
      <c r="A8" s="4" t="s">
        <v>36</v>
      </c>
      <c r="B8" s="4" t="s">
        <v>35</v>
      </c>
      <c r="C8" s="4" t="s">
        <v>34</v>
      </c>
      <c r="D8" s="16">
        <v>2800</v>
      </c>
    </row>
    <row r="9" spans="1:4" x14ac:dyDescent="0.15">
      <c r="A9" s="4" t="s">
        <v>33</v>
      </c>
      <c r="B9" s="4" t="s">
        <v>32</v>
      </c>
      <c r="C9" s="4" t="s">
        <v>12</v>
      </c>
      <c r="D9" s="16">
        <v>1000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6"/>
  <sheetViews>
    <sheetView workbookViewId="0">
      <selection activeCell="A5" sqref="A5"/>
    </sheetView>
  </sheetViews>
  <sheetFormatPr defaultColWidth="9" defaultRowHeight="18.75" x14ac:dyDescent="0.15"/>
  <cols>
    <col min="1" max="1" width="9" style="1"/>
    <col min="2" max="2" width="19.375" style="1" customWidth="1"/>
    <col min="3" max="3" width="12.375" style="1" customWidth="1"/>
    <col min="4" max="16384" width="9" style="1"/>
  </cols>
  <sheetData>
    <row r="1" spans="1:4" x14ac:dyDescent="0.15">
      <c r="A1" s="14" t="s">
        <v>8</v>
      </c>
      <c r="B1" s="14" t="s">
        <v>7</v>
      </c>
      <c r="C1" s="14" t="s">
        <v>31</v>
      </c>
      <c r="D1" s="14" t="s">
        <v>5</v>
      </c>
    </row>
    <row r="2" spans="1:4" x14ac:dyDescent="0.15">
      <c r="A2" s="4" t="s">
        <v>46</v>
      </c>
      <c r="B2" s="4" t="s">
        <v>51</v>
      </c>
      <c r="C2" s="4" t="s">
        <v>15</v>
      </c>
      <c r="D2" s="16">
        <v>1000</v>
      </c>
    </row>
    <row r="3" spans="1:4" x14ac:dyDescent="0.15">
      <c r="A3" s="4" t="s">
        <v>47</v>
      </c>
      <c r="B3" s="4" t="s">
        <v>51</v>
      </c>
      <c r="C3" s="4" t="s">
        <v>15</v>
      </c>
      <c r="D3" s="16">
        <v>1500</v>
      </c>
    </row>
    <row r="4" spans="1:4" x14ac:dyDescent="0.15">
      <c r="A4" s="4" t="s">
        <v>48</v>
      </c>
      <c r="B4" s="4" t="s">
        <v>52</v>
      </c>
      <c r="C4" s="4" t="s">
        <v>54</v>
      </c>
      <c r="D4" s="16">
        <v>500</v>
      </c>
    </row>
    <row r="5" spans="1:4" x14ac:dyDescent="0.15">
      <c r="A5" s="4" t="s">
        <v>49</v>
      </c>
      <c r="B5" s="4" t="s">
        <v>52</v>
      </c>
      <c r="C5" s="4" t="s">
        <v>15</v>
      </c>
      <c r="D5" s="16">
        <v>1800</v>
      </c>
    </row>
    <row r="6" spans="1:4" x14ac:dyDescent="0.15">
      <c r="A6" s="4" t="s">
        <v>50</v>
      </c>
      <c r="B6" s="4" t="s">
        <v>53</v>
      </c>
      <c r="C6" s="4" t="s">
        <v>15</v>
      </c>
      <c r="D6" s="16">
        <v>2000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売上表</vt:lpstr>
      <vt:lpstr>売上表未入力対応</vt:lpstr>
      <vt:lpstr>売上表2</vt:lpstr>
      <vt:lpstr>ナッツ</vt:lpstr>
      <vt:lpstr>ドライフルーツ</vt:lpstr>
      <vt:lpstr>ミックス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2021-07-17T05:31:36Z</dcterms:created>
  <dcterms:modified xsi:type="dcterms:W3CDTF">2021-07-25T07:09:58Z</dcterms:modified>
</cp:coreProperties>
</file>