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60" windowWidth="10695" windowHeight="5925"/>
  </bookViews>
  <sheets>
    <sheet name="VALUE" sheetId="1" r:id="rId1"/>
    <sheet name="VALUE(2)" sheetId="11" r:id="rId2"/>
    <sheet name="#####" sheetId="8" r:id="rId3"/>
    <sheet name="##### (2)" sheetId="12" r:id="rId4"/>
    <sheet name="NAME" sheetId="17" r:id="rId5"/>
    <sheet name="NAME (2)" sheetId="18" r:id="rId6"/>
    <sheet name="DIV" sheetId="5" r:id="rId7"/>
    <sheet name="DIV (2)" sheetId="14" r:id="rId8"/>
    <sheet name="NA" sheetId="6" r:id="rId9"/>
    <sheet name="NA (2)" sheetId="15" r:id="rId10"/>
    <sheet name="検証" sheetId="10" r:id="rId11"/>
    <sheet name="循環参照" sheetId="7" r:id="rId12"/>
    <sheet name="循環参照 (2)" sheetId="16" r:id="rId13"/>
    <sheet name="VALUE(3)" sheetId="3" r:id="rId14"/>
  </sheets>
  <calcPr calcId="144525"/>
</workbook>
</file>

<file path=xl/calcChain.xml><?xml version="1.0" encoding="utf-8"?>
<calcChain xmlns="http://schemas.openxmlformats.org/spreadsheetml/2006/main">
  <c r="D3" i="1" l="1"/>
  <c r="D8" i="1" s="1"/>
  <c r="D4" i="1"/>
  <c r="D5" i="1"/>
  <c r="D6" i="1"/>
  <c r="D7" i="1"/>
  <c r="D3" i="3" l="1"/>
  <c r="B7" i="18"/>
  <c r="D6" i="18"/>
  <c r="D5" i="18"/>
  <c r="D4" i="18"/>
  <c r="D3" i="18"/>
  <c r="D3" i="17"/>
  <c r="D4" i="17"/>
  <c r="D5" i="17"/>
  <c r="D6" i="17"/>
  <c r="B7" i="17"/>
  <c r="D8" i="12" l="1"/>
  <c r="C8" i="12"/>
  <c r="B8" i="12"/>
  <c r="E7" i="12"/>
  <c r="E6" i="12"/>
  <c r="E5" i="12"/>
  <c r="E4" i="12"/>
  <c r="E3" i="12"/>
  <c r="E4" i="8"/>
  <c r="D4" i="11"/>
  <c r="D5" i="11"/>
  <c r="D6" i="11"/>
  <c r="D7" i="11"/>
  <c r="D3" i="11"/>
  <c r="D8" i="11" s="1"/>
  <c r="B4" i="16"/>
  <c r="B8" i="16" s="1"/>
  <c r="B12" i="15"/>
  <c r="D7" i="14"/>
  <c r="D6" i="14"/>
  <c r="D5" i="14"/>
  <c r="D4" i="14"/>
  <c r="D3" i="14"/>
  <c r="E8" i="12" l="1"/>
  <c r="C6" i="10"/>
  <c r="C7" i="10"/>
  <c r="C5" i="10"/>
  <c r="C8" i="10" s="1"/>
  <c r="D7" i="5" l="1"/>
  <c r="D5" i="3" l="1"/>
  <c r="D8" i="8" l="1"/>
  <c r="C8" i="8"/>
  <c r="B8" i="8"/>
  <c r="E7" i="8"/>
  <c r="E6" i="8"/>
  <c r="E5" i="8"/>
  <c r="E3" i="8"/>
  <c r="E8" i="8" l="1"/>
  <c r="B4" i="7"/>
  <c r="B12" i="6"/>
  <c r="D6" i="5"/>
  <c r="D4" i="5"/>
  <c r="D5" i="5"/>
  <c r="D3" i="5"/>
  <c r="D8" i="3"/>
  <c r="D4" i="3"/>
  <c r="D6" i="3"/>
  <c r="B8" i="7"/>
</calcChain>
</file>

<file path=xl/sharedStrings.xml><?xml version="1.0" encoding="utf-8"?>
<sst xmlns="http://schemas.openxmlformats.org/spreadsheetml/2006/main" count="141" uniqueCount="64">
  <si>
    <t>売上明細</t>
    <rPh sb="0" eb="2">
      <t>ウリアゲ</t>
    </rPh>
    <rPh sb="2" eb="4">
      <t>メイサイ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</si>
  <si>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</si>
  <si>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</si>
  <si>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小計</t>
    <rPh sb="0" eb="2">
      <t>ショウケイ</t>
    </rPh>
    <phoneticPr fontId="1"/>
  </si>
  <si>
    <t>合計</t>
    <rPh sb="0" eb="2">
      <t>ゴウケイ</t>
    </rPh>
    <phoneticPr fontId="1"/>
  </si>
  <si>
    <t>売上個数</t>
    <rPh sb="0" eb="2">
      <t>ウリアゲ</t>
    </rPh>
    <rPh sb="2" eb="4">
      <t>コスウ</t>
    </rPh>
    <phoneticPr fontId="1"/>
  </si>
  <si>
    <t>売上金額</t>
    <rPh sb="0" eb="2">
      <t>ウリアゲ</t>
    </rPh>
    <rPh sb="2" eb="4">
      <t>キンガク</t>
    </rPh>
    <phoneticPr fontId="1"/>
  </si>
  <si>
    <t>売上単価平均</t>
    <rPh sb="0" eb="2">
      <t>ウリアゲ</t>
    </rPh>
    <rPh sb="2" eb="4">
      <t>タンカ</t>
    </rPh>
    <rPh sb="4" eb="6">
      <t>ヘイキン</t>
    </rPh>
    <phoneticPr fontId="1"/>
  </si>
  <si>
    <t>商品名</t>
    <rPh sb="0" eb="3">
      <t>ショウヒンメイ</t>
    </rPh>
    <phoneticPr fontId="6"/>
  </si>
  <si>
    <t>単価</t>
    <rPh sb="0" eb="2">
      <t>タンカ</t>
    </rPh>
    <phoneticPr fontId="6"/>
  </si>
  <si>
    <t>商品リスト</t>
    <rPh sb="0" eb="2">
      <t>ショウヒン</t>
    </rPh>
    <phoneticPr fontId="6"/>
  </si>
  <si>
    <t>検索番号</t>
    <rPh sb="0" eb="2">
      <t>ケンサク</t>
    </rPh>
    <rPh sb="2" eb="4">
      <t>バンゴウ</t>
    </rPh>
    <phoneticPr fontId="1"/>
  </si>
  <si>
    <t>検索結果</t>
    <rPh sb="0" eb="2">
      <t>ケンサク</t>
    </rPh>
    <rPh sb="2" eb="4">
      <t>ケッカ</t>
    </rPh>
    <phoneticPr fontId="1"/>
  </si>
  <si>
    <t>番号</t>
    <rPh sb="0" eb="2">
      <t>バンゴウ</t>
    </rPh>
    <phoneticPr fontId="6"/>
  </si>
  <si>
    <t>売上原価</t>
    <rPh sb="0" eb="2">
      <t>ウリアゲ</t>
    </rPh>
    <rPh sb="2" eb="4">
      <t>ゲンカ</t>
    </rPh>
    <phoneticPr fontId="1"/>
  </si>
  <si>
    <t>売上総利益</t>
    <rPh sb="0" eb="2">
      <t>ウリアゲ</t>
    </rPh>
    <rPh sb="2" eb="5">
      <t>ソウリエキ</t>
    </rPh>
    <phoneticPr fontId="1"/>
  </si>
  <si>
    <t>人件費</t>
    <rPh sb="0" eb="3">
      <t>ジンケンヒ</t>
    </rPh>
    <phoneticPr fontId="1"/>
  </si>
  <si>
    <t>販売費</t>
    <rPh sb="0" eb="3">
      <t>ハンバイヒ</t>
    </rPh>
    <phoneticPr fontId="1"/>
  </si>
  <si>
    <t>売上高</t>
    <rPh sb="0" eb="2">
      <t>ウリアゲ</t>
    </rPh>
    <rPh sb="2" eb="3">
      <t>ダカ</t>
    </rPh>
    <phoneticPr fontId="1"/>
  </si>
  <si>
    <t>営業利益</t>
    <rPh sb="0" eb="2">
      <t>エイギョウ</t>
    </rPh>
    <rPh sb="2" eb="4">
      <t>リエキ</t>
    </rPh>
    <phoneticPr fontId="1"/>
  </si>
  <si>
    <t>一般管理費</t>
    <rPh sb="0" eb="2">
      <t>イッパン</t>
    </rPh>
    <rPh sb="2" eb="5">
      <t>カンリヒ</t>
    </rPh>
    <phoneticPr fontId="1"/>
  </si>
  <si>
    <t>売上高</t>
    <rPh sb="0" eb="2">
      <t>ウリアゲ</t>
    </rPh>
    <rPh sb="2" eb="3">
      <t>ダカ</t>
    </rPh>
    <phoneticPr fontId="8"/>
  </si>
  <si>
    <t>合計</t>
    <rPh sb="0" eb="2">
      <t>ゴウケイ</t>
    </rPh>
    <phoneticPr fontId="8"/>
  </si>
  <si>
    <t>書籍</t>
    <rPh sb="0" eb="2">
      <t>ショセキ</t>
    </rPh>
    <phoneticPr fontId="8"/>
  </si>
  <si>
    <t>雑誌</t>
    <rPh sb="0" eb="2">
      <t>ザッシ</t>
    </rPh>
    <phoneticPr fontId="8"/>
  </si>
  <si>
    <t>ソフトウェア</t>
    <phoneticPr fontId="8"/>
  </si>
  <si>
    <t>ゲームソフト</t>
    <phoneticPr fontId="8"/>
  </si>
  <si>
    <t>キャラクターグッズ</t>
    <phoneticPr fontId="8"/>
  </si>
  <si>
    <t>PS3-AC-14</t>
    <phoneticPr fontId="8"/>
  </si>
  <si>
    <t>DS-RPG-15</t>
    <phoneticPr fontId="8"/>
  </si>
  <si>
    <t>DS-RPG-21</t>
    <phoneticPr fontId="8"/>
  </si>
  <si>
    <t>PSP-RPG-12</t>
    <phoneticPr fontId="8"/>
  </si>
  <si>
    <t>DS-RPG-18</t>
    <phoneticPr fontId="8"/>
  </si>
  <si>
    <t>XB-AC-12</t>
    <phoneticPr fontId="8"/>
  </si>
  <si>
    <t>1000</t>
    <phoneticPr fontId="6"/>
  </si>
  <si>
    <t>PS3-AC-10</t>
    <phoneticPr fontId="8"/>
  </si>
  <si>
    <t>DS-RPG-08</t>
    <phoneticPr fontId="8"/>
  </si>
  <si>
    <t>PSP-RPG-18</t>
    <phoneticPr fontId="8"/>
  </si>
  <si>
    <t>DS-RPG-10</t>
    <phoneticPr fontId="8"/>
  </si>
  <si>
    <t>商品名</t>
    <rPh sb="0" eb="2">
      <t>ショウヒン</t>
    </rPh>
    <rPh sb="2" eb="3">
      <t>メイ</t>
    </rPh>
    <phoneticPr fontId="1"/>
  </si>
  <si>
    <t>商品番号</t>
    <rPh sb="0" eb="2">
      <t>ショウヒン</t>
    </rPh>
    <rPh sb="2" eb="4">
      <t>バンゴウ</t>
    </rPh>
    <phoneticPr fontId="6"/>
  </si>
  <si>
    <t>原価計算表</t>
    <rPh sb="0" eb="2">
      <t>ゲンカ</t>
    </rPh>
    <rPh sb="2" eb="4">
      <t>ケイサン</t>
    </rPh>
    <rPh sb="4" eb="5">
      <t>ヒョウ</t>
    </rPh>
    <phoneticPr fontId="6"/>
  </si>
  <si>
    <t>原価率</t>
    <rPh sb="0" eb="2">
      <t>ゲンカ</t>
    </rPh>
    <rPh sb="2" eb="3">
      <t>リツ</t>
    </rPh>
    <phoneticPr fontId="6"/>
  </si>
  <si>
    <t>売値</t>
    <rPh sb="0" eb="2">
      <t>ウリネ</t>
    </rPh>
    <phoneticPr fontId="6"/>
  </si>
  <si>
    <t>原価額</t>
    <rPh sb="0" eb="2">
      <t>ゲンカ</t>
    </rPh>
    <rPh sb="2" eb="3">
      <t>ガク</t>
    </rPh>
    <phoneticPr fontId="6"/>
  </si>
  <si>
    <t>DS-RPG-25</t>
    <phoneticPr fontId="6"/>
  </si>
  <si>
    <t>DS-RPG-30</t>
    <phoneticPr fontId="6"/>
  </si>
  <si>
    <t>PSP-RPG-25</t>
    <phoneticPr fontId="6"/>
  </si>
  <si>
    <t>PS3-RPG-32</t>
    <phoneticPr fontId="6"/>
  </si>
  <si>
    <t>1月</t>
    <rPh sb="1" eb="2">
      <t>ガツ</t>
    </rPh>
    <phoneticPr fontId="8"/>
  </si>
  <si>
    <t>2月</t>
    <rPh sb="1" eb="2">
      <t>ガツ</t>
    </rPh>
    <phoneticPr fontId="8"/>
  </si>
  <si>
    <t>3月</t>
    <rPh sb="1" eb="2">
      <t>ガツ</t>
    </rPh>
    <phoneticPr fontId="8"/>
  </si>
  <si>
    <t>来店者数比較（1月）</t>
    <rPh sb="0" eb="3">
      <t>ライテンシャ</t>
    </rPh>
    <rPh sb="3" eb="4">
      <t>スウ</t>
    </rPh>
    <rPh sb="4" eb="6">
      <t>ヒカク</t>
    </rPh>
    <rPh sb="8" eb="9">
      <t>ガツ</t>
    </rPh>
    <phoneticPr fontId="6"/>
  </si>
  <si>
    <t>前年度</t>
    <rPh sb="0" eb="3">
      <t>ゼンネンド</t>
    </rPh>
    <phoneticPr fontId="6"/>
  </si>
  <si>
    <t>今年度</t>
    <rPh sb="0" eb="3">
      <t>コンネンド</t>
    </rPh>
    <phoneticPr fontId="6"/>
  </si>
  <si>
    <t>平均人数</t>
    <rPh sb="0" eb="2">
      <t>ヘイキン</t>
    </rPh>
    <rPh sb="2" eb="3">
      <t>ニン</t>
    </rPh>
    <rPh sb="3" eb="4">
      <t>スウ</t>
    </rPh>
    <phoneticPr fontId="6"/>
  </si>
  <si>
    <t>東京</t>
    <rPh sb="0" eb="2">
      <t>トウキョウ</t>
    </rPh>
    <phoneticPr fontId="6"/>
  </si>
  <si>
    <t>千葉</t>
    <rPh sb="0" eb="2">
      <t>チバ</t>
    </rPh>
    <phoneticPr fontId="6"/>
  </si>
  <si>
    <t>神奈川</t>
    <rPh sb="0" eb="3">
      <t>カナガワ</t>
    </rPh>
    <phoneticPr fontId="6"/>
  </si>
  <si>
    <t>埼玉</t>
    <rPh sb="0" eb="2">
      <t>サイタマ</t>
    </rPh>
    <phoneticPr fontId="6"/>
  </si>
  <si>
    <t>平均</t>
    <rPh sb="0" eb="2">
      <t>ヘイキン</t>
    </rPh>
    <phoneticPr fontId="1"/>
  </si>
  <si>
    <t>商品別売上（京都）</t>
    <rPh sb="0" eb="2">
      <t>ショウヒン</t>
    </rPh>
    <rPh sb="2" eb="3">
      <t>ベツ</t>
    </rPh>
    <rPh sb="3" eb="5">
      <t>ウリアゲ</t>
    </rPh>
    <rPh sb="6" eb="8">
      <t>キョウト</t>
    </rPh>
    <phoneticPr fontId="8"/>
  </si>
  <si>
    <t>商品売上明細</t>
    <rPh sb="0" eb="2">
      <t>ショウヒン</t>
    </rPh>
    <rPh sb="2" eb="4">
      <t>ウリアゲ</t>
    </rPh>
    <rPh sb="4" eb="6">
      <t>メイサイ</t>
    </rPh>
    <phoneticPr fontId="1"/>
  </si>
  <si>
    <t>商品売上明細</t>
    <rPh sb="0" eb="2">
      <t>ショウヒン</t>
    </rPh>
    <rPh sb="2" eb="4">
      <t>ウリアゲ</t>
    </rPh>
    <rPh sb="4" eb="6">
      <t>メイサイ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</si>
</sst>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5" formatCode="&quot;¥&quot;#,##0;&quot;¥&quot;\-#,##0"/>
    <numFmt numFmtId="176" formatCode="0.00_);[Red]\(0.00\)"/>
    <numFmt numFmtId="177" formatCode="0_);[Red]\(0\)"/>
  </numFmts>
  <fonts count="10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b/>
      <sz val="11"/>
      <color theme="1"/>
      <name val="ＭＳ Ｐゴシック"/>
      <family val="3"/>
      <charset val="128"/>
    </font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theme="6" tint="0.39988402966399123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38" fontId="3" fillId="0" borderId="0" applyFont="0" applyFill="0" applyBorder="0" applyAlignment="0" applyProtection="0">
      <alignment vertical="center"/>
    </xf>
    <xf numFmtId="0" fontId="4" fillId="0" borderId="0">
      <alignment vertical="center"/>
    </xf>
    <xf numFmtId="9" fontId="3" fillId="0" borderId="0" applyFont="0" applyFill="0" applyBorder="0" applyAlignment="0" applyProtection="0">
      <alignment vertical="center"/>
    </xf>
    <xf numFmtId="0" fontId="4" fillId="0" borderId="0">
      <alignment vertical="center"/>
    </xf>
  </cellStyleXfs>
  <cellXfs count="59">
    <xf numFmtId="0" fontId="0" fillId="0" borderId="0" xfId="0"/>
    <xf numFmtId="0" fontId="2" fillId="0" borderId="0" xfId="0" applyFont="1"/>
    <xf numFmtId="14" fontId="0" fillId="0" borderId="0" xfId="0" applyNumberFormat="1"/>
    <xf numFmtId="0" fontId="0" fillId="0" borderId="1" xfId="0" applyBorder="1"/>
    <xf numFmtId="5" fontId="0" fillId="0" borderId="1" xfId="0" applyNumberFormat="1" applyBorder="1"/>
    <xf numFmtId="0" fontId="0" fillId="0" borderId="2" xfId="0" applyFill="1" applyBorder="1"/>
    <xf numFmtId="0" fontId="0" fillId="0" borderId="3" xfId="0" applyBorder="1"/>
    <xf numFmtId="0" fontId="0" fillId="0" borderId="4" xfId="0" applyBorder="1"/>
    <xf numFmtId="0" fontId="7" fillId="0" borderId="0" xfId="2" applyFont="1">
      <alignment vertical="center"/>
    </xf>
    <xf numFmtId="49" fontId="5" fillId="0" borderId="0" xfId="2" applyNumberFormat="1" applyFont="1">
      <alignment vertical="center"/>
    </xf>
    <xf numFmtId="49" fontId="0" fillId="0" borderId="0" xfId="0" applyNumberFormat="1"/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0" fontId="4" fillId="0" borderId="1" xfId="0" applyFont="1" applyBorder="1" applyAlignment="1">
      <alignment vertical="center"/>
    </xf>
    <xf numFmtId="38" fontId="4" fillId="0" borderId="1" xfId="1" applyFont="1" applyBorder="1">
      <alignment vertical="center"/>
    </xf>
    <xf numFmtId="0" fontId="0" fillId="0" borderId="1" xfId="0" applyBorder="1" applyAlignment="1">
      <alignment vertical="center"/>
    </xf>
    <xf numFmtId="176" fontId="0" fillId="0" borderId="1" xfId="3" applyNumberFormat="1" applyFont="1" applyBorder="1" applyAlignment="1">
      <alignment horizontal="center" vertical="center"/>
    </xf>
    <xf numFmtId="38" fontId="7" fillId="0" borderId="1" xfId="1" applyFont="1" applyBorder="1">
      <alignment vertical="center"/>
    </xf>
    <xf numFmtId="0" fontId="2" fillId="2" borderId="1" xfId="0" applyFont="1" applyFill="1" applyBorder="1" applyAlignment="1">
      <alignment horizontal="center"/>
    </xf>
    <xf numFmtId="0" fontId="0" fillId="2" borderId="5" xfId="0" applyFill="1" applyBorder="1" applyAlignment="1">
      <alignment vertical="center"/>
    </xf>
    <xf numFmtId="0" fontId="9" fillId="2" borderId="6" xfId="0" applyFont="1" applyFill="1" applyBorder="1" applyAlignment="1">
      <alignment horizontal="center" vertical="center"/>
    </xf>
    <xf numFmtId="49" fontId="5" fillId="4" borderId="1" xfId="2" applyNumberFormat="1" applyFont="1" applyFill="1" applyBorder="1" applyAlignment="1">
      <alignment horizontal="center" vertical="center"/>
    </xf>
    <xf numFmtId="0" fontId="5" fillId="4" borderId="1" xfId="2" applyFont="1" applyFill="1" applyBorder="1" applyAlignment="1">
      <alignment horizontal="center" vertical="center"/>
    </xf>
    <xf numFmtId="49" fontId="0" fillId="3" borderId="1" xfId="2" applyNumberFormat="1" applyFont="1" applyFill="1" applyBorder="1" applyAlignment="1">
      <alignment horizontal="center" vertical="center"/>
    </xf>
    <xf numFmtId="0" fontId="0" fillId="3" borderId="1" xfId="2" applyFont="1" applyFill="1" applyBorder="1">
      <alignment vertical="center"/>
    </xf>
    <xf numFmtId="0" fontId="0" fillId="2" borderId="1" xfId="0" applyFill="1" applyBorder="1"/>
    <xf numFmtId="0" fontId="0" fillId="2" borderId="6" xfId="0" applyFill="1" applyBorder="1"/>
    <xf numFmtId="0" fontId="0" fillId="2" borderId="11" xfId="0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2" borderId="11" xfId="0" applyFill="1" applyBorder="1"/>
    <xf numFmtId="38" fontId="0" fillId="0" borderId="1" xfId="1" applyFont="1" applyBorder="1" applyAlignment="1"/>
    <xf numFmtId="38" fontId="0" fillId="0" borderId="1" xfId="1" applyFont="1" applyFill="1" applyBorder="1" applyAlignment="1"/>
    <xf numFmtId="0" fontId="2" fillId="0" borderId="0" xfId="0" applyFont="1" applyAlignment="1">
      <alignment vertical="center"/>
    </xf>
    <xf numFmtId="0" fontId="9" fillId="2" borderId="7" xfId="0" applyFont="1" applyFill="1" applyBorder="1" applyAlignment="1">
      <alignment horizontal="left" vertical="center"/>
    </xf>
    <xf numFmtId="0" fontId="9" fillId="2" borderId="8" xfId="0" applyFont="1" applyFill="1" applyBorder="1" applyAlignment="1">
      <alignment horizontal="left" vertical="center"/>
    </xf>
    <xf numFmtId="0" fontId="9" fillId="2" borderId="9" xfId="0" applyFont="1" applyFill="1" applyBorder="1" applyAlignment="1">
      <alignment horizontal="left" vertical="center"/>
    </xf>
    <xf numFmtId="0" fontId="9" fillId="2" borderId="10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/>
    </xf>
    <xf numFmtId="38" fontId="0" fillId="0" borderId="7" xfId="1" applyFont="1" applyBorder="1">
      <alignment vertical="center"/>
    </xf>
    <xf numFmtId="38" fontId="0" fillId="0" borderId="7" xfId="1" applyFont="1" applyBorder="1" applyAlignment="1">
      <alignment vertical="center"/>
    </xf>
    <xf numFmtId="38" fontId="0" fillId="0" borderId="8" xfId="1" applyFont="1" applyBorder="1">
      <alignment vertical="center"/>
    </xf>
    <xf numFmtId="38" fontId="0" fillId="0" borderId="8" xfId="1" applyFont="1" applyBorder="1" applyAlignment="1">
      <alignment vertical="center"/>
    </xf>
    <xf numFmtId="38" fontId="0" fillId="0" borderId="10" xfId="1" applyFont="1" applyBorder="1">
      <alignment vertical="center"/>
    </xf>
    <xf numFmtId="38" fontId="0" fillId="0" borderId="10" xfId="1" applyFont="1" applyBorder="1" applyAlignment="1">
      <alignment vertical="center"/>
    </xf>
    <xf numFmtId="38" fontId="0" fillId="0" borderId="1" xfId="1" applyFont="1" applyBorder="1">
      <alignment vertical="center"/>
    </xf>
    <xf numFmtId="0" fontId="5" fillId="0" borderId="0" xfId="4" applyFont="1">
      <alignment vertical="center"/>
    </xf>
    <xf numFmtId="0" fontId="7" fillId="0" borderId="0" xfId="4" applyFont="1">
      <alignment vertical="center"/>
    </xf>
    <xf numFmtId="0" fontId="7" fillId="2" borderId="1" xfId="4" applyFont="1" applyFill="1" applyBorder="1" applyAlignment="1">
      <alignment horizontal="center" vertical="center"/>
    </xf>
    <xf numFmtId="0" fontId="5" fillId="2" borderId="1" xfId="4" applyFont="1" applyFill="1" applyBorder="1" applyAlignment="1">
      <alignment horizontal="center" vertical="center"/>
    </xf>
    <xf numFmtId="0" fontId="5" fillId="2" borderId="1" xfId="4" applyFont="1" applyFill="1" applyBorder="1">
      <alignment vertical="center"/>
    </xf>
    <xf numFmtId="0" fontId="7" fillId="0" borderId="1" xfId="1" applyNumberFormat="1" applyFont="1" applyBorder="1">
      <alignment vertical="center"/>
    </xf>
    <xf numFmtId="177" fontId="4" fillId="0" borderId="1" xfId="2" applyNumberFormat="1" applyFont="1" applyBorder="1" applyAlignment="1">
      <alignment horizontal="left" vertical="center"/>
    </xf>
    <xf numFmtId="177" fontId="0" fillId="0" borderId="1" xfId="2" applyNumberFormat="1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38" fontId="0" fillId="0" borderId="6" xfId="1" applyFont="1" applyBorder="1" applyAlignment="1"/>
    <xf numFmtId="38" fontId="0" fillId="0" borderId="11" xfId="1" applyFont="1" applyBorder="1" applyAlignment="1"/>
  </cellXfs>
  <cellStyles count="5">
    <cellStyle name="パーセント" xfId="3" builtinId="5"/>
    <cellStyle name="桁区切り" xfId="1" builtinId="6"/>
    <cellStyle name="標準" xfId="0" builtinId="0"/>
    <cellStyle name="標準_07章_検索行列関数" xfId="2"/>
    <cellStyle name="標準_Sec.３０関数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workbookViewId="0">
      <selection activeCell="D3" sqref="D3"/>
    </sheetView>
  </sheetViews>
  <sheetFormatPr defaultRowHeight="13.5"/>
  <cols>
    <col min="1" max="1" width="11.5" customWidth="1"/>
    <col min="2" max="2" width="7" bestFit="1" customWidth="1"/>
    <col min="3" max="3" width="5.75" bestFit="1" customWidth="1"/>
    <col min="4" max="4" width="11.625" bestFit="1" customWidth="1"/>
  </cols>
  <sheetData>
    <row r="1" spans="1:4">
      <c r="A1" s="1" t="s">
        <v>0</v>
      </c>
      <c r="D1" s="2"/>
    </row>
    <row r="2" spans="1:4">
      <c r="A2" s="18" t="s">
        <v>39</v>
      </c>
      <c r="B2" s="18" t="s">
        <v>1</v>
      </c>
      <c r="C2" s="18" t="s">
        <v>2</v>
      </c>
      <c r="D2" s="18" t="s">
        <v>3</v>
      </c>
    </row>
    <row r="3" spans="1:4">
      <c r="A3" s="13" t="s">
        <v>28</v>
      </c>
      <c r="B3" s="14">
        <v>1390</v>
      </c>
      <c r="C3" s="3">
        <v>7</v>
      </c>
      <c r="D3" s="31" t="e">
        <f>A3*C3</f>
        <v>#VALUE!</v>
      </c>
    </row>
    <row r="4" spans="1:4">
      <c r="A4" s="13" t="s">
        <v>29</v>
      </c>
      <c r="B4" s="14">
        <v>1470</v>
      </c>
      <c r="C4" s="3">
        <v>4</v>
      </c>
      <c r="D4" s="31" t="e">
        <f>A4*C4</f>
        <v>#VALUE!</v>
      </c>
    </row>
    <row r="5" spans="1:4">
      <c r="A5" s="13" t="s">
        <v>30</v>
      </c>
      <c r="B5" s="14">
        <v>2100</v>
      </c>
      <c r="C5" s="3">
        <v>5</v>
      </c>
      <c r="D5" s="31" t="e">
        <f>A5*C5</f>
        <v>#VALUE!</v>
      </c>
    </row>
    <row r="6" spans="1:4">
      <c r="A6" s="13" t="s">
        <v>31</v>
      </c>
      <c r="B6" s="14">
        <v>1198</v>
      </c>
      <c r="C6" s="3">
        <v>3</v>
      </c>
      <c r="D6" s="31" t="e">
        <f>A6*C6</f>
        <v>#VALUE!</v>
      </c>
    </row>
    <row r="7" spans="1:4">
      <c r="A7" s="13" t="s">
        <v>32</v>
      </c>
      <c r="B7" s="14">
        <v>1890</v>
      </c>
      <c r="C7" s="7">
        <v>6</v>
      </c>
      <c r="D7" s="31" t="e">
        <f>A7*C7</f>
        <v>#VALUE!</v>
      </c>
    </row>
    <row r="8" spans="1:4">
      <c r="A8" s="5" t="s">
        <v>4</v>
      </c>
      <c r="B8" s="6"/>
      <c r="C8" s="7"/>
      <c r="D8" s="32" t="e">
        <f>SUM(D3:D7)</f>
        <v>#VALUE!</v>
      </c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activeCell="B12" sqref="B12"/>
    </sheetView>
  </sheetViews>
  <sheetFormatPr defaultRowHeight="13.5"/>
  <cols>
    <col min="1" max="1" width="12.375" style="10" customWidth="1"/>
    <col min="2" max="2" width="13.5" customWidth="1"/>
  </cols>
  <sheetData>
    <row r="1" spans="1:3" ht="14.25">
      <c r="A1" s="9" t="s">
        <v>10</v>
      </c>
      <c r="B1" s="8"/>
      <c r="C1" s="8"/>
    </row>
    <row r="2" spans="1:3" ht="14.25">
      <c r="A2" s="21" t="s">
        <v>13</v>
      </c>
      <c r="B2" s="22" t="s">
        <v>8</v>
      </c>
      <c r="C2" s="22" t="s">
        <v>9</v>
      </c>
    </row>
    <row r="3" spans="1:3">
      <c r="A3" s="52">
        <v>1001</v>
      </c>
      <c r="B3" s="13" t="s">
        <v>28</v>
      </c>
      <c r="C3" s="14">
        <v>1390</v>
      </c>
    </row>
    <row r="4" spans="1:3">
      <c r="A4" s="52">
        <v>1002</v>
      </c>
      <c r="B4" s="13" t="s">
        <v>29</v>
      </c>
      <c r="C4" s="14">
        <v>1470</v>
      </c>
    </row>
    <row r="5" spans="1:3">
      <c r="A5" s="52">
        <v>1003</v>
      </c>
      <c r="B5" s="13" t="s">
        <v>30</v>
      </c>
      <c r="C5" s="14">
        <v>2100</v>
      </c>
    </row>
    <row r="6" spans="1:3">
      <c r="A6" s="52">
        <v>1004</v>
      </c>
      <c r="B6" s="13" t="s">
        <v>31</v>
      </c>
      <c r="C6" s="14">
        <v>1198</v>
      </c>
    </row>
    <row r="7" spans="1:3">
      <c r="A7" s="52">
        <v>1005</v>
      </c>
      <c r="B7" s="13" t="s">
        <v>32</v>
      </c>
      <c r="C7" s="14">
        <v>1890</v>
      </c>
    </row>
    <row r="8" spans="1:3">
      <c r="A8" s="52">
        <v>1006</v>
      </c>
      <c r="B8" s="13" t="s">
        <v>33</v>
      </c>
      <c r="C8" s="14">
        <v>1120</v>
      </c>
    </row>
    <row r="11" spans="1:3">
      <c r="A11" s="23" t="s">
        <v>11</v>
      </c>
      <c r="B11" s="24" t="s">
        <v>12</v>
      </c>
    </row>
    <row r="12" spans="1:3">
      <c r="A12" s="53">
        <v>1001</v>
      </c>
      <c r="B12" s="3" t="str">
        <f>LOOKUP(A12,A3:A8,B3:B8)</f>
        <v>PS3-AC-14</v>
      </c>
    </row>
  </sheetData>
  <phoneticPr fontId="1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topLeftCell="A2" workbookViewId="0">
      <selection activeCell="C7" sqref="C7"/>
    </sheetView>
  </sheetViews>
  <sheetFormatPr defaultRowHeight="13.5"/>
  <cols>
    <col min="1" max="1" width="12.375" customWidth="1"/>
    <col min="2" max="2" width="9.5" customWidth="1"/>
    <col min="3" max="3" width="10.625" customWidth="1"/>
  </cols>
  <sheetData>
    <row r="1" spans="1:3">
      <c r="A1" s="11" t="s">
        <v>41</v>
      </c>
      <c r="B1" s="11"/>
      <c r="C1" s="11"/>
    </row>
    <row r="2" spans="1:3">
      <c r="A2" s="11"/>
      <c r="B2" s="55" t="s">
        <v>42</v>
      </c>
      <c r="C2" s="16">
        <v>0.75</v>
      </c>
    </row>
    <row r="3" spans="1:3">
      <c r="A3" s="11"/>
      <c r="B3" s="11"/>
      <c r="C3" s="11"/>
    </row>
    <row r="4" spans="1:3" ht="14.25">
      <c r="A4" s="56" t="s">
        <v>40</v>
      </c>
      <c r="B4" s="56" t="s">
        <v>43</v>
      </c>
      <c r="C4" s="55" t="s">
        <v>44</v>
      </c>
    </row>
    <row r="5" spans="1:3" ht="14.25">
      <c r="A5" s="54" t="s">
        <v>45</v>
      </c>
      <c r="B5" s="17">
        <v>2500</v>
      </c>
      <c r="C5" s="15">
        <f>B5*C2</f>
        <v>1875</v>
      </c>
    </row>
    <row r="6" spans="1:3" ht="14.25">
      <c r="A6" s="54" t="s">
        <v>46</v>
      </c>
      <c r="B6" s="17">
        <v>3000</v>
      </c>
      <c r="C6" s="15">
        <f t="shared" ref="C6:C8" si="0">B6*C3</f>
        <v>0</v>
      </c>
    </row>
    <row r="7" spans="1:3" ht="14.25">
      <c r="A7" s="54" t="s">
        <v>47</v>
      </c>
      <c r="B7" s="17">
        <v>2500</v>
      </c>
      <c r="C7" s="15" t="e">
        <f t="shared" si="0"/>
        <v>#VALUE!</v>
      </c>
    </row>
    <row r="8" spans="1:3" ht="14.25">
      <c r="A8" s="54" t="s">
        <v>48</v>
      </c>
      <c r="B8" s="17">
        <v>3200</v>
      </c>
      <c r="C8" s="15">
        <f t="shared" si="0"/>
        <v>6000000</v>
      </c>
    </row>
  </sheetData>
  <phoneticPr fontId="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8"/>
  <sheetViews>
    <sheetView topLeftCell="A2" workbookViewId="0">
      <selection activeCell="A8" sqref="A8"/>
    </sheetView>
  </sheetViews>
  <sheetFormatPr defaultRowHeight="13.5"/>
  <cols>
    <col min="1" max="1" width="15.5" customWidth="1"/>
    <col min="2" max="2" width="12.25" bestFit="1" customWidth="1"/>
  </cols>
  <sheetData>
    <row r="2" spans="1:2">
      <c r="A2" s="25" t="s">
        <v>18</v>
      </c>
      <c r="B2" s="31">
        <v>32700000</v>
      </c>
    </row>
    <row r="3" spans="1:2">
      <c r="A3" s="25" t="s">
        <v>14</v>
      </c>
      <c r="B3" s="31">
        <v>11200000</v>
      </c>
    </row>
    <row r="4" spans="1:2" ht="14.25" thickBot="1">
      <c r="A4" s="26" t="s">
        <v>15</v>
      </c>
      <c r="B4" s="57">
        <f>B2-B3</f>
        <v>21500000</v>
      </c>
    </row>
    <row r="5" spans="1:2" ht="14.25" thickTop="1">
      <c r="A5" s="27" t="s">
        <v>16</v>
      </c>
      <c r="B5" s="58">
        <v>10800000</v>
      </c>
    </row>
    <row r="6" spans="1:2">
      <c r="A6" s="28" t="s">
        <v>17</v>
      </c>
      <c r="B6" s="31">
        <v>5040000</v>
      </c>
    </row>
    <row r="7" spans="1:2" ht="14.25" thickBot="1">
      <c r="A7" s="29" t="s">
        <v>20</v>
      </c>
      <c r="B7" s="57">
        <v>4500000</v>
      </c>
    </row>
    <row r="8" spans="1:2" ht="14.25" thickTop="1">
      <c r="A8" s="30" t="s">
        <v>19</v>
      </c>
      <c r="B8" s="58">
        <f ca="1">B4-SUM(B5:B8)</f>
        <v>0</v>
      </c>
    </row>
  </sheetData>
  <phoneticPr fontId="1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8"/>
  <sheetViews>
    <sheetView topLeftCell="A2" workbookViewId="0">
      <selection activeCell="B8" sqref="B8"/>
    </sheetView>
  </sheetViews>
  <sheetFormatPr defaultRowHeight="13.5"/>
  <cols>
    <col min="1" max="1" width="15.5" customWidth="1"/>
    <col min="2" max="2" width="12.25" bestFit="1" customWidth="1"/>
  </cols>
  <sheetData>
    <row r="2" spans="1:2">
      <c r="A2" s="25" t="s">
        <v>18</v>
      </c>
      <c r="B2" s="31">
        <v>32700000</v>
      </c>
    </row>
    <row r="3" spans="1:2">
      <c r="A3" s="25" t="s">
        <v>14</v>
      </c>
      <c r="B3" s="31">
        <v>11200000</v>
      </c>
    </row>
    <row r="4" spans="1:2" ht="14.25" thickBot="1">
      <c r="A4" s="26" t="s">
        <v>15</v>
      </c>
      <c r="B4" s="57">
        <f>B2-B3</f>
        <v>21500000</v>
      </c>
    </row>
    <row r="5" spans="1:2" ht="14.25" thickTop="1">
      <c r="A5" s="27" t="s">
        <v>16</v>
      </c>
      <c r="B5" s="58">
        <v>10800000</v>
      </c>
    </row>
    <row r="6" spans="1:2">
      <c r="A6" s="28" t="s">
        <v>17</v>
      </c>
      <c r="B6" s="31">
        <v>5040000</v>
      </c>
    </row>
    <row r="7" spans="1:2" ht="14.25" thickBot="1">
      <c r="A7" s="29" t="s">
        <v>20</v>
      </c>
      <c r="B7" s="57">
        <v>4500000</v>
      </c>
    </row>
    <row r="8" spans="1:2" ht="14.25" thickTop="1">
      <c r="A8" s="30" t="s">
        <v>19</v>
      </c>
      <c r="B8" s="58">
        <f>B4-SUM(B5:B7)</f>
        <v>1160000</v>
      </c>
    </row>
  </sheetData>
  <phoneticPr fontId="1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D3" sqref="D3"/>
    </sheetView>
  </sheetViews>
  <sheetFormatPr defaultRowHeight="13.5"/>
  <cols>
    <col min="1" max="1" width="12" customWidth="1"/>
    <col min="2" max="2" width="7" bestFit="1" customWidth="1"/>
    <col min="3" max="3" width="5.75" bestFit="1" customWidth="1"/>
    <col min="4" max="4" width="10.5" bestFit="1" customWidth="1"/>
  </cols>
  <sheetData>
    <row r="1" spans="1:4">
      <c r="A1" s="1" t="s">
        <v>0</v>
      </c>
      <c r="D1" s="2"/>
    </row>
    <row r="2" spans="1:4">
      <c r="A2" s="18" t="s">
        <v>39</v>
      </c>
      <c r="B2" s="18" t="s">
        <v>1</v>
      </c>
      <c r="C2" s="18" t="s">
        <v>2</v>
      </c>
      <c r="D2" s="18" t="s">
        <v>3</v>
      </c>
    </row>
    <row r="3" spans="1:4">
      <c r="A3" s="13" t="s">
        <v>28</v>
      </c>
      <c r="B3" s="14">
        <v>1390</v>
      </c>
      <c r="C3" s="3">
        <v>7</v>
      </c>
      <c r="D3" s="4" t="e">
        <f>A3*C3</f>
        <v>#VALUE!</v>
      </c>
    </row>
    <row r="4" spans="1:4">
      <c r="A4" s="13" t="s">
        <v>29</v>
      </c>
      <c r="B4" s="14">
        <v>1470</v>
      </c>
      <c r="C4" s="3">
        <v>4</v>
      </c>
      <c r="D4" s="4">
        <f t="shared" ref="D4:D6" si="0">B4*C4</f>
        <v>5880</v>
      </c>
    </row>
    <row r="5" spans="1:4">
      <c r="A5" s="13" t="s">
        <v>30</v>
      </c>
      <c r="B5" s="14">
        <v>2100</v>
      </c>
      <c r="C5" s="3">
        <v>5</v>
      </c>
      <c r="D5" s="4" t="e">
        <f>A5*C5</f>
        <v>#VALUE!</v>
      </c>
    </row>
    <row r="6" spans="1:4">
      <c r="A6" s="13" t="s">
        <v>31</v>
      </c>
      <c r="B6" s="14">
        <v>1198</v>
      </c>
      <c r="C6" s="3">
        <v>3</v>
      </c>
      <c r="D6" s="4">
        <f t="shared" si="0"/>
        <v>3594</v>
      </c>
    </row>
    <row r="7" spans="1:4">
      <c r="A7" s="13" t="s">
        <v>32</v>
      </c>
      <c r="B7" s="14">
        <v>1890</v>
      </c>
      <c r="C7" s="7">
        <v>6</v>
      </c>
      <c r="D7" s="4"/>
    </row>
    <row r="8" spans="1:4">
      <c r="A8" s="5" t="s">
        <v>4</v>
      </c>
      <c r="B8" s="6"/>
      <c r="C8" s="7"/>
      <c r="D8" s="4" t="e">
        <f>SUM(D3:D6)</f>
        <v>#VALUE!</v>
      </c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D3" sqref="D3"/>
    </sheetView>
  </sheetViews>
  <sheetFormatPr defaultRowHeight="13.5"/>
  <cols>
    <col min="1" max="1" width="11.5" customWidth="1"/>
    <col min="2" max="2" width="7" bestFit="1" customWidth="1"/>
    <col min="3" max="3" width="5.75" bestFit="1" customWidth="1"/>
    <col min="4" max="4" width="11.625" bestFit="1" customWidth="1"/>
  </cols>
  <sheetData>
    <row r="1" spans="1:4">
      <c r="A1" s="1" t="s">
        <v>0</v>
      </c>
      <c r="D1" s="2"/>
    </row>
    <row r="2" spans="1:4">
      <c r="A2" s="18" t="s">
        <v>39</v>
      </c>
      <c r="B2" s="18" t="s">
        <v>1</v>
      </c>
      <c r="C2" s="18" t="s">
        <v>2</v>
      </c>
      <c r="D2" s="18" t="s">
        <v>3</v>
      </c>
    </row>
    <row r="3" spans="1:4">
      <c r="A3" s="13" t="s">
        <v>28</v>
      </c>
      <c r="B3" s="14">
        <v>1390</v>
      </c>
      <c r="C3" s="3">
        <v>7</v>
      </c>
      <c r="D3" s="31">
        <f>B3*C3</f>
        <v>9730</v>
      </c>
    </row>
    <row r="4" spans="1:4">
      <c r="A4" s="13" t="s">
        <v>29</v>
      </c>
      <c r="B4" s="14">
        <v>1470</v>
      </c>
      <c r="C4" s="3">
        <v>4</v>
      </c>
      <c r="D4" s="31">
        <f t="shared" ref="D4:D7" si="0">B4*C4</f>
        <v>5880</v>
      </c>
    </row>
    <row r="5" spans="1:4">
      <c r="A5" s="13" t="s">
        <v>30</v>
      </c>
      <c r="B5" s="14">
        <v>2100</v>
      </c>
      <c r="C5" s="3">
        <v>5</v>
      </c>
      <c r="D5" s="31">
        <f t="shared" si="0"/>
        <v>10500</v>
      </c>
    </row>
    <row r="6" spans="1:4">
      <c r="A6" s="13" t="s">
        <v>31</v>
      </c>
      <c r="B6" s="14">
        <v>1198</v>
      </c>
      <c r="C6" s="3">
        <v>3</v>
      </c>
      <c r="D6" s="31">
        <f t="shared" si="0"/>
        <v>3594</v>
      </c>
    </row>
    <row r="7" spans="1:4">
      <c r="A7" s="13" t="s">
        <v>32</v>
      </c>
      <c r="B7" s="14">
        <v>1890</v>
      </c>
      <c r="C7" s="7">
        <v>6</v>
      </c>
      <c r="D7" s="31">
        <f t="shared" si="0"/>
        <v>11340</v>
      </c>
    </row>
    <row r="8" spans="1:4">
      <c r="A8" s="5" t="s">
        <v>4</v>
      </c>
      <c r="B8" s="6"/>
      <c r="C8" s="7"/>
      <c r="D8" s="32">
        <f>SUM(D3:D7)</f>
        <v>41044</v>
      </c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A2" sqref="A2"/>
    </sheetView>
  </sheetViews>
  <sheetFormatPr defaultRowHeight="13.5"/>
  <cols>
    <col min="1" max="1" width="16.375" customWidth="1"/>
    <col min="2" max="5" width="8" customWidth="1"/>
  </cols>
  <sheetData>
    <row r="1" spans="1:5">
      <c r="A1" s="33" t="s">
        <v>61</v>
      </c>
      <c r="B1" s="11"/>
      <c r="C1" s="11"/>
      <c r="D1" s="11"/>
      <c r="E1" s="12"/>
    </row>
    <row r="2" spans="1:5" ht="14.25" thickBot="1">
      <c r="A2" s="19"/>
      <c r="B2" s="20" t="s">
        <v>49</v>
      </c>
      <c r="C2" s="20" t="s">
        <v>50</v>
      </c>
      <c r="D2" s="20" t="s">
        <v>51</v>
      </c>
      <c r="E2" s="20" t="s">
        <v>21</v>
      </c>
    </row>
    <row r="3" spans="1:5" ht="14.25" thickTop="1">
      <c r="A3" s="34" t="s">
        <v>23</v>
      </c>
      <c r="B3" s="39">
        <v>701350</v>
      </c>
      <c r="C3" s="39">
        <v>692960</v>
      </c>
      <c r="D3" s="39">
        <v>892350</v>
      </c>
      <c r="E3" s="40">
        <f>SUM(B3:D3)</f>
        <v>2286660</v>
      </c>
    </row>
    <row r="4" spans="1:5">
      <c r="A4" s="35" t="s">
        <v>24</v>
      </c>
      <c r="B4" s="41">
        <v>645360</v>
      </c>
      <c r="C4" s="41">
        <v>457620</v>
      </c>
      <c r="D4" s="41">
        <v>565780</v>
      </c>
      <c r="E4" s="42">
        <f>SUM(B4:D4)</f>
        <v>1668760</v>
      </c>
    </row>
    <row r="5" spans="1:5">
      <c r="A5" s="35" t="s">
        <v>25</v>
      </c>
      <c r="B5" s="41">
        <v>223500</v>
      </c>
      <c r="C5" s="41">
        <v>120080</v>
      </c>
      <c r="D5" s="41">
        <v>121200</v>
      </c>
      <c r="E5" s="42">
        <f t="shared" ref="E5:E7" si="0">SUM(B5:D5)</f>
        <v>464780</v>
      </c>
    </row>
    <row r="6" spans="1:5">
      <c r="A6" s="36" t="s">
        <v>26</v>
      </c>
      <c r="B6" s="41">
        <v>175400</v>
      </c>
      <c r="C6" s="41">
        <v>170060</v>
      </c>
      <c r="D6" s="41">
        <v>185400</v>
      </c>
      <c r="E6" s="42">
        <f t="shared" si="0"/>
        <v>530860</v>
      </c>
    </row>
    <row r="7" spans="1:5">
      <c r="A7" s="37" t="s">
        <v>27</v>
      </c>
      <c r="B7" s="43">
        <v>96000</v>
      </c>
      <c r="C7" s="43">
        <v>90080</v>
      </c>
      <c r="D7" s="43">
        <v>95000</v>
      </c>
      <c r="E7" s="44">
        <f t="shared" si="0"/>
        <v>281080</v>
      </c>
    </row>
    <row r="8" spans="1:5">
      <c r="A8" s="38" t="s">
        <v>22</v>
      </c>
      <c r="B8" s="45">
        <f>SUM(B3:B7)</f>
        <v>1841610</v>
      </c>
      <c r="C8" s="45">
        <f t="shared" ref="C8:E8" si="1">SUM(C3:C7)</f>
        <v>1530800</v>
      </c>
      <c r="D8" s="45">
        <f t="shared" si="1"/>
        <v>1859730</v>
      </c>
      <c r="E8" s="45">
        <f t="shared" si="1"/>
        <v>5232140</v>
      </c>
    </row>
  </sheetData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A2" sqref="A2"/>
    </sheetView>
  </sheetViews>
  <sheetFormatPr defaultRowHeight="13.5"/>
  <cols>
    <col min="1" max="1" width="16.25" customWidth="1"/>
    <col min="2" max="5" width="10.5" customWidth="1"/>
  </cols>
  <sheetData>
    <row r="1" spans="1:5">
      <c r="A1" s="33" t="s">
        <v>61</v>
      </c>
      <c r="B1" s="11"/>
      <c r="C1" s="11"/>
      <c r="D1" s="11"/>
      <c r="E1" s="12"/>
    </row>
    <row r="2" spans="1:5" ht="14.25" thickBot="1">
      <c r="A2" s="19"/>
      <c r="B2" s="20" t="s">
        <v>49</v>
      </c>
      <c r="C2" s="20" t="s">
        <v>50</v>
      </c>
      <c r="D2" s="20" t="s">
        <v>51</v>
      </c>
      <c r="E2" s="20" t="s">
        <v>21</v>
      </c>
    </row>
    <row r="3" spans="1:5" ht="14.25" thickTop="1">
      <c r="A3" s="34" t="s">
        <v>23</v>
      </c>
      <c r="B3" s="39">
        <v>701350</v>
      </c>
      <c r="C3" s="39">
        <v>692960</v>
      </c>
      <c r="D3" s="39">
        <v>892350</v>
      </c>
      <c r="E3" s="40">
        <f>SUM(B3:D3)</f>
        <v>2286660</v>
      </c>
    </row>
    <row r="4" spans="1:5">
      <c r="A4" s="35" t="s">
        <v>24</v>
      </c>
      <c r="B4" s="41">
        <v>645360</v>
      </c>
      <c r="C4" s="41">
        <v>457620</v>
      </c>
      <c r="D4" s="41">
        <v>565780</v>
      </c>
      <c r="E4" s="42">
        <f>SUM(B4:D4)</f>
        <v>1668760</v>
      </c>
    </row>
    <row r="5" spans="1:5">
      <c r="A5" s="35" t="s">
        <v>25</v>
      </c>
      <c r="B5" s="41">
        <v>223500</v>
      </c>
      <c r="C5" s="41">
        <v>120080</v>
      </c>
      <c r="D5" s="41">
        <v>121200</v>
      </c>
      <c r="E5" s="42">
        <f t="shared" ref="E5:E7" si="0">SUM(B5:D5)</f>
        <v>464780</v>
      </c>
    </row>
    <row r="6" spans="1:5">
      <c r="A6" s="36" t="s">
        <v>26</v>
      </c>
      <c r="B6" s="41">
        <v>175400</v>
      </c>
      <c r="C6" s="41">
        <v>170060</v>
      </c>
      <c r="D6" s="41">
        <v>185400</v>
      </c>
      <c r="E6" s="42">
        <f t="shared" si="0"/>
        <v>530860</v>
      </c>
    </row>
    <row r="7" spans="1:5">
      <c r="A7" s="37" t="s">
        <v>27</v>
      </c>
      <c r="B7" s="43">
        <v>96000</v>
      </c>
      <c r="C7" s="43">
        <v>90080</v>
      </c>
      <c r="D7" s="43">
        <v>95000</v>
      </c>
      <c r="E7" s="44">
        <f t="shared" si="0"/>
        <v>281080</v>
      </c>
    </row>
    <row r="8" spans="1:5">
      <c r="A8" s="38" t="s">
        <v>22</v>
      </c>
      <c r="B8" s="45">
        <f>SUM(B3:B7)</f>
        <v>1841610</v>
      </c>
      <c r="C8" s="45">
        <f t="shared" ref="C8:E8" si="1">SUM(C3:C7)</f>
        <v>1530800</v>
      </c>
      <c r="D8" s="45">
        <f t="shared" si="1"/>
        <v>1859730</v>
      </c>
      <c r="E8" s="45">
        <f t="shared" si="1"/>
        <v>5232140</v>
      </c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G19" sqref="G19"/>
    </sheetView>
  </sheetViews>
  <sheetFormatPr defaultRowHeight="13.5"/>
  <cols>
    <col min="2" max="4" width="10.375" customWidth="1"/>
  </cols>
  <sheetData>
    <row r="1" spans="1:4" ht="14.25">
      <c r="A1" s="46" t="s">
        <v>52</v>
      </c>
      <c r="B1" s="47"/>
      <c r="C1" s="47"/>
      <c r="D1" s="47"/>
    </row>
    <row r="2" spans="1:4" ht="14.25">
      <c r="A2" s="48"/>
      <c r="B2" s="49" t="s">
        <v>53</v>
      </c>
      <c r="C2" s="49" t="s">
        <v>54</v>
      </c>
      <c r="D2" s="49" t="s">
        <v>55</v>
      </c>
    </row>
    <row r="3" spans="1:4" ht="14.25">
      <c r="A3" s="50" t="s">
        <v>56</v>
      </c>
      <c r="B3" s="51">
        <v>6250</v>
      </c>
      <c r="C3" s="51">
        <v>6150</v>
      </c>
      <c r="D3" s="51">
        <f>AVERAGE(B3:C3)</f>
        <v>6200</v>
      </c>
    </row>
    <row r="4" spans="1:4" ht="14.25">
      <c r="A4" s="50" t="s">
        <v>57</v>
      </c>
      <c r="B4" s="51">
        <v>5650</v>
      </c>
      <c r="C4" s="51">
        <v>5970</v>
      </c>
      <c r="D4" s="51">
        <f>AVERAGE(B4:C4)</f>
        <v>5810</v>
      </c>
    </row>
    <row r="5" spans="1:4" ht="14.25">
      <c r="A5" s="50" t="s">
        <v>58</v>
      </c>
      <c r="B5" s="51">
        <v>6800</v>
      </c>
      <c r="C5" s="51">
        <v>6950</v>
      </c>
      <c r="D5" s="51">
        <f t="shared" ref="D5:D6" si="0">AVERAGE(B5:C5)</f>
        <v>6875</v>
      </c>
    </row>
    <row r="6" spans="1:4" ht="14.25">
      <c r="A6" s="50" t="s">
        <v>59</v>
      </c>
      <c r="B6" s="51">
        <v>5430</v>
      </c>
      <c r="C6" s="51">
        <v>5520</v>
      </c>
      <c r="D6" s="51">
        <f t="shared" si="0"/>
        <v>5475</v>
      </c>
    </row>
    <row r="7" spans="1:4" ht="14.25">
      <c r="A7" s="50" t="s">
        <v>60</v>
      </c>
      <c r="B7" s="3" t="e">
        <f ca="1">ABERAGE(B3:B6)</f>
        <v>#NAME?</v>
      </c>
      <c r="C7" s="3"/>
      <c r="D7" s="3"/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B7" sqref="B7"/>
    </sheetView>
  </sheetViews>
  <sheetFormatPr defaultRowHeight="13.5"/>
  <cols>
    <col min="2" max="4" width="10.375" customWidth="1"/>
  </cols>
  <sheetData>
    <row r="1" spans="1:4" ht="14.25">
      <c r="A1" s="46" t="s">
        <v>52</v>
      </c>
      <c r="B1" s="47"/>
      <c r="C1" s="47"/>
      <c r="D1" s="47"/>
    </row>
    <row r="2" spans="1:4" ht="14.25">
      <c r="A2" s="48"/>
      <c r="B2" s="49" t="s">
        <v>53</v>
      </c>
      <c r="C2" s="49" t="s">
        <v>54</v>
      </c>
      <c r="D2" s="49" t="s">
        <v>55</v>
      </c>
    </row>
    <row r="3" spans="1:4" ht="14.25">
      <c r="A3" s="50" t="s">
        <v>56</v>
      </c>
      <c r="B3" s="51">
        <v>6250</v>
      </c>
      <c r="C3" s="51">
        <v>6150</v>
      </c>
      <c r="D3" s="51">
        <f>AVERAGE(B3:C3)</f>
        <v>6200</v>
      </c>
    </row>
    <row r="4" spans="1:4" ht="14.25">
      <c r="A4" s="50" t="s">
        <v>57</v>
      </c>
      <c r="B4" s="51">
        <v>5650</v>
      </c>
      <c r="C4" s="51">
        <v>5970</v>
      </c>
      <c r="D4" s="51">
        <f>AVERAGE(B4:C4)</f>
        <v>5810</v>
      </c>
    </row>
    <row r="5" spans="1:4" ht="14.25">
      <c r="A5" s="50" t="s">
        <v>58</v>
      </c>
      <c r="B5" s="51">
        <v>6800</v>
      </c>
      <c r="C5" s="51">
        <v>6950</v>
      </c>
      <c r="D5" s="51">
        <f t="shared" ref="D5:D6" si="0">AVERAGE(B5:C5)</f>
        <v>6875</v>
      </c>
    </row>
    <row r="6" spans="1:4" ht="14.25">
      <c r="A6" s="50" t="s">
        <v>59</v>
      </c>
      <c r="B6" s="51">
        <v>5430</v>
      </c>
      <c r="C6" s="51">
        <v>5520</v>
      </c>
      <c r="D6" s="51">
        <f t="shared" si="0"/>
        <v>5475</v>
      </c>
    </row>
    <row r="7" spans="1:4" ht="14.25">
      <c r="A7" s="50" t="s">
        <v>60</v>
      </c>
      <c r="B7" s="3">
        <f>AVERAGE(B3:B6)</f>
        <v>6032.5</v>
      </c>
      <c r="C7" s="3"/>
      <c r="D7" s="3"/>
    </row>
  </sheetData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4" sqref="D4"/>
    </sheetView>
  </sheetViews>
  <sheetFormatPr defaultRowHeight="13.5"/>
  <cols>
    <col min="1" max="1" width="12.625" bestFit="1" customWidth="1"/>
    <col min="3" max="3" width="10.875" customWidth="1"/>
    <col min="4" max="4" width="13" bestFit="1" customWidth="1"/>
  </cols>
  <sheetData>
    <row r="1" spans="1:4">
      <c r="A1" s="1" t="s">
        <v>62</v>
      </c>
    </row>
    <row r="2" spans="1:4">
      <c r="A2" s="18" t="s">
        <v>39</v>
      </c>
      <c r="B2" s="18" t="s">
        <v>5</v>
      </c>
      <c r="C2" s="18" t="s">
        <v>6</v>
      </c>
      <c r="D2" s="18" t="s">
        <v>7</v>
      </c>
    </row>
    <row r="3" spans="1:4">
      <c r="A3" s="15" t="s">
        <v>35</v>
      </c>
      <c r="B3" s="3">
        <v>300</v>
      </c>
      <c r="C3" s="31">
        <v>1050000</v>
      </c>
      <c r="D3" s="31">
        <f>C3/B3</f>
        <v>3500</v>
      </c>
    </row>
    <row r="4" spans="1:4">
      <c r="A4" s="15" t="s">
        <v>36</v>
      </c>
      <c r="B4" s="3">
        <v>0</v>
      </c>
      <c r="C4" s="31">
        <v>1140000</v>
      </c>
      <c r="D4" s="31" t="e">
        <f t="shared" ref="D4:D5" si="0">C4/B4</f>
        <v>#DIV/0!</v>
      </c>
    </row>
    <row r="5" spans="1:4">
      <c r="A5" s="15" t="s">
        <v>29</v>
      </c>
      <c r="B5" s="3">
        <v>300</v>
      </c>
      <c r="C5" s="31">
        <v>510000</v>
      </c>
      <c r="D5" s="31">
        <f t="shared" si="0"/>
        <v>1700</v>
      </c>
    </row>
    <row r="6" spans="1:4">
      <c r="A6" s="15" t="s">
        <v>37</v>
      </c>
      <c r="B6" s="3">
        <v>250</v>
      </c>
      <c r="C6" s="31">
        <v>490000</v>
      </c>
      <c r="D6" s="31">
        <f>C6/B6</f>
        <v>1960</v>
      </c>
    </row>
    <row r="7" spans="1:4">
      <c r="A7" s="15" t="s">
        <v>38</v>
      </c>
      <c r="B7" s="3">
        <v>200</v>
      </c>
      <c r="C7" s="31">
        <v>410000</v>
      </c>
      <c r="D7" s="31">
        <f>C7/B7</f>
        <v>2050</v>
      </c>
    </row>
  </sheetData>
  <phoneticPr fontId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5" sqref="D5"/>
    </sheetView>
  </sheetViews>
  <sheetFormatPr defaultRowHeight="13.5"/>
  <cols>
    <col min="1" max="1" width="12.625" bestFit="1" customWidth="1"/>
    <col min="3" max="3" width="10.375" bestFit="1" customWidth="1"/>
    <col min="4" max="4" width="13" bestFit="1" customWidth="1"/>
  </cols>
  <sheetData>
    <row r="1" spans="1:4">
      <c r="A1" s="1" t="s">
        <v>63</v>
      </c>
    </row>
    <row r="2" spans="1:4">
      <c r="A2" s="18" t="s">
        <v>39</v>
      </c>
      <c r="B2" s="18" t="s">
        <v>5</v>
      </c>
      <c r="C2" s="18" t="s">
        <v>6</v>
      </c>
      <c r="D2" s="18" t="s">
        <v>7</v>
      </c>
    </row>
    <row r="3" spans="1:4">
      <c r="A3" s="15" t="s">
        <v>35</v>
      </c>
      <c r="B3" s="3">
        <v>300</v>
      </c>
      <c r="C3" s="31">
        <v>1050000</v>
      </c>
      <c r="D3" s="31">
        <f>C3/B3</f>
        <v>3500</v>
      </c>
    </row>
    <row r="4" spans="1:4">
      <c r="A4" s="15" t="s">
        <v>36</v>
      </c>
      <c r="B4" s="3">
        <v>150</v>
      </c>
      <c r="C4" s="31">
        <v>1140000</v>
      </c>
      <c r="D4" s="31">
        <f t="shared" ref="D4:D5" si="0">C4/B4</f>
        <v>7600</v>
      </c>
    </row>
    <row r="5" spans="1:4">
      <c r="A5" s="15" t="s">
        <v>29</v>
      </c>
      <c r="B5" s="3">
        <v>300</v>
      </c>
      <c r="C5" s="31">
        <v>510000</v>
      </c>
      <c r="D5" s="31">
        <f t="shared" si="0"/>
        <v>1700</v>
      </c>
    </row>
    <row r="6" spans="1:4">
      <c r="A6" s="15" t="s">
        <v>37</v>
      </c>
      <c r="B6" s="3">
        <v>250</v>
      </c>
      <c r="C6" s="31">
        <v>490000</v>
      </c>
      <c r="D6" s="31">
        <f>C6/B6</f>
        <v>1960</v>
      </c>
    </row>
    <row r="7" spans="1:4">
      <c r="A7" s="15" t="s">
        <v>38</v>
      </c>
      <c r="B7" s="3">
        <v>200</v>
      </c>
      <c r="C7" s="31">
        <v>410000</v>
      </c>
      <c r="D7" s="31">
        <f>C7/B7</f>
        <v>2050</v>
      </c>
    </row>
  </sheetData>
  <phoneticPr fontId="1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activeCell="B12" sqref="B12"/>
    </sheetView>
  </sheetViews>
  <sheetFormatPr defaultRowHeight="13.5"/>
  <cols>
    <col min="1" max="1" width="12.375" style="10" customWidth="1"/>
    <col min="2" max="2" width="13.5" customWidth="1"/>
  </cols>
  <sheetData>
    <row r="1" spans="1:3" ht="14.25">
      <c r="A1" s="9" t="s">
        <v>10</v>
      </c>
      <c r="B1" s="8"/>
      <c r="C1" s="8"/>
    </row>
    <row r="2" spans="1:3" ht="14.25">
      <c r="A2" s="21" t="s">
        <v>13</v>
      </c>
      <c r="B2" s="22" t="s">
        <v>8</v>
      </c>
      <c r="C2" s="22" t="s">
        <v>9</v>
      </c>
    </row>
    <row r="3" spans="1:3">
      <c r="A3" s="52">
        <v>1001</v>
      </c>
      <c r="B3" s="13" t="s">
        <v>28</v>
      </c>
      <c r="C3" s="14">
        <v>1390</v>
      </c>
    </row>
    <row r="4" spans="1:3">
      <c r="A4" s="52">
        <v>1002</v>
      </c>
      <c r="B4" s="13" t="s">
        <v>29</v>
      </c>
      <c r="C4" s="14">
        <v>1470</v>
      </c>
    </row>
    <row r="5" spans="1:3">
      <c r="A5" s="52">
        <v>1003</v>
      </c>
      <c r="B5" s="13" t="s">
        <v>30</v>
      </c>
      <c r="C5" s="14">
        <v>2100</v>
      </c>
    </row>
    <row r="6" spans="1:3">
      <c r="A6" s="52">
        <v>1004</v>
      </c>
      <c r="B6" s="13" t="s">
        <v>31</v>
      </c>
      <c r="C6" s="14">
        <v>1198</v>
      </c>
    </row>
    <row r="7" spans="1:3">
      <c r="A7" s="52">
        <v>1005</v>
      </c>
      <c r="B7" s="13" t="s">
        <v>32</v>
      </c>
      <c r="C7" s="14">
        <v>1890</v>
      </c>
    </row>
    <row r="8" spans="1:3">
      <c r="A8" s="52">
        <v>1006</v>
      </c>
      <c r="B8" s="13" t="s">
        <v>33</v>
      </c>
      <c r="C8" s="14">
        <v>1120</v>
      </c>
    </row>
    <row r="11" spans="1:3">
      <c r="A11" s="23" t="s">
        <v>11</v>
      </c>
      <c r="B11" s="24" t="s">
        <v>12</v>
      </c>
    </row>
    <row r="12" spans="1:3">
      <c r="A12" s="53" t="s">
        <v>34</v>
      </c>
      <c r="B12" s="3" t="e">
        <f>LOOKUP(A12,A3:A8,B3:B8)</f>
        <v>#N/A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14</vt:i4>
      </vt:variant>
    </vt:vector>
  </HeadingPairs>
  <TitlesOfParts>
    <vt:vector size="14" baseType="lpstr">
      <vt:lpstr>VALUE</vt:lpstr>
      <vt:lpstr>VALUE(2)</vt:lpstr>
      <vt:lpstr>#####</vt:lpstr>
      <vt:lpstr>##### (2)</vt:lpstr>
      <vt:lpstr>NAME</vt:lpstr>
      <vt:lpstr>NAME (2)</vt:lpstr>
      <vt:lpstr>DIV</vt:lpstr>
      <vt:lpstr>DIV (2)</vt:lpstr>
      <vt:lpstr>NA</vt:lpstr>
      <vt:lpstr>NA (2)</vt:lpstr>
      <vt:lpstr>検証</vt:lpstr>
      <vt:lpstr>循環参照</vt:lpstr>
      <vt:lpstr>循環参照 (2)</vt:lpstr>
      <vt:lpstr>VALUE(3)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yamamoto</cp:lastModifiedBy>
  <dcterms:created xsi:type="dcterms:W3CDTF">2006-11-21T02:42:37Z</dcterms:created>
  <dcterms:modified xsi:type="dcterms:W3CDTF">2011-05-23T06:48:43Z</dcterms:modified>
</cp:coreProperties>
</file>