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90" windowWidth="16995" windowHeight="10020" tabRatio="557"/>
  </bookViews>
  <sheets>
    <sheet name="主成分得点プロット" sheetId="11" r:id="rId1"/>
  </sheets>
  <calcPr calcId="144525"/>
</workbook>
</file>

<file path=xl/calcChain.xml><?xml version="1.0" encoding="utf-8"?>
<calcChain xmlns="http://schemas.openxmlformats.org/spreadsheetml/2006/main">
  <c r="T9" i="11" l="1"/>
  <c r="T10" i="11"/>
  <c r="T11" i="11"/>
  <c r="T12" i="11"/>
  <c r="T13" i="11"/>
  <c r="T14" i="11"/>
  <c r="T15" i="11"/>
  <c r="T16" i="11"/>
  <c r="T17" i="11"/>
  <c r="T18" i="11"/>
  <c r="T19" i="11"/>
  <c r="T20" i="11"/>
  <c r="T21" i="11"/>
  <c r="T22" i="11"/>
  <c r="T23" i="11"/>
  <c r="T24" i="11"/>
  <c r="T25" i="11"/>
  <c r="T26" i="11"/>
  <c r="T27" i="11"/>
  <c r="T28" i="11"/>
  <c r="S9" i="11"/>
  <c r="S10" i="11"/>
  <c r="S11" i="11"/>
  <c r="S12" i="11"/>
  <c r="S13" i="11"/>
  <c r="S14" i="11"/>
  <c r="S15" i="11"/>
  <c r="S16" i="11"/>
  <c r="S17" i="11"/>
  <c r="S18" i="11"/>
  <c r="S19" i="11"/>
  <c r="S20" i="11"/>
  <c r="S21" i="11"/>
  <c r="S22" i="11"/>
  <c r="S23" i="11"/>
  <c r="S24" i="11"/>
  <c r="S25" i="11"/>
  <c r="S26" i="11"/>
  <c r="S27" i="11"/>
  <c r="S28" i="11"/>
  <c r="H28" i="11"/>
  <c r="N28" i="11" s="1"/>
  <c r="H27" i="11"/>
  <c r="O27" i="11" s="1"/>
  <c r="H26" i="11"/>
  <c r="N26" i="11" s="1"/>
  <c r="H25" i="11"/>
  <c r="O25" i="11" s="1"/>
  <c r="H24" i="11"/>
  <c r="N24" i="11" s="1"/>
  <c r="H23" i="11"/>
  <c r="O23" i="11" s="1"/>
  <c r="H22" i="11"/>
  <c r="N22" i="11" s="1"/>
  <c r="H21" i="11"/>
  <c r="O21" i="11" s="1"/>
  <c r="H20" i="11"/>
  <c r="N20" i="11" s="1"/>
  <c r="H19" i="11"/>
  <c r="O19" i="11" s="1"/>
  <c r="H18" i="11"/>
  <c r="N18" i="11" s="1"/>
  <c r="H17" i="11"/>
  <c r="O17" i="11" s="1"/>
  <c r="H16" i="11"/>
  <c r="N16" i="11" s="1"/>
  <c r="H15" i="11"/>
  <c r="O15" i="11" s="1"/>
  <c r="H14" i="11"/>
  <c r="N14" i="11" s="1"/>
  <c r="H13" i="11"/>
  <c r="O13" i="11" s="1"/>
  <c r="H12" i="11"/>
  <c r="N12" i="11" s="1"/>
  <c r="H11" i="11"/>
  <c r="H10" i="11"/>
  <c r="N10" i="11" s="1"/>
  <c r="H9" i="11"/>
  <c r="P5" i="11"/>
  <c r="H5" i="11"/>
  <c r="K10" i="11" l="1"/>
  <c r="K14" i="11"/>
  <c r="K18" i="11"/>
  <c r="K22" i="11"/>
  <c r="K26" i="11"/>
  <c r="O10" i="11"/>
  <c r="O14" i="11"/>
  <c r="O18" i="11"/>
  <c r="O22" i="11"/>
  <c r="O26" i="11"/>
  <c r="M12" i="11"/>
  <c r="M16" i="11"/>
  <c r="M20" i="11"/>
  <c r="M24" i="11"/>
  <c r="M28" i="11"/>
  <c r="M10" i="11"/>
  <c r="K12" i="11"/>
  <c r="O12" i="11"/>
  <c r="M14" i="11"/>
  <c r="K16" i="11"/>
  <c r="O16" i="11"/>
  <c r="M18" i="11"/>
  <c r="K20" i="11"/>
  <c r="O20" i="11"/>
  <c r="M22" i="11"/>
  <c r="K24" i="11"/>
  <c r="O24" i="11"/>
  <c r="M26" i="11"/>
  <c r="K28" i="11"/>
  <c r="O28" i="11"/>
  <c r="O9" i="11"/>
  <c r="M9" i="11"/>
  <c r="K9" i="11"/>
  <c r="N9" i="11"/>
  <c r="O11" i="11"/>
  <c r="M11" i="11"/>
  <c r="K11" i="11"/>
  <c r="N11" i="11"/>
  <c r="L9" i="11"/>
  <c r="L11" i="11"/>
  <c r="L13" i="11"/>
  <c r="N13" i="11"/>
  <c r="L15" i="11"/>
  <c r="N15" i="11"/>
  <c r="L17" i="11"/>
  <c r="N17" i="11"/>
  <c r="L19" i="11"/>
  <c r="N19" i="11"/>
  <c r="L21" i="11"/>
  <c r="N21" i="11"/>
  <c r="L23" i="11"/>
  <c r="N23" i="11"/>
  <c r="L25" i="11"/>
  <c r="N25" i="11"/>
  <c r="L27" i="11"/>
  <c r="N27" i="11"/>
  <c r="L10" i="11"/>
  <c r="P10" i="11" s="1"/>
  <c r="L12" i="11"/>
  <c r="P12" i="11" s="1"/>
  <c r="K13" i="11"/>
  <c r="M13" i="11"/>
  <c r="L14" i="11"/>
  <c r="P14" i="11" s="1"/>
  <c r="K15" i="11"/>
  <c r="M15" i="11"/>
  <c r="L16" i="11"/>
  <c r="K17" i="11"/>
  <c r="M17" i="11"/>
  <c r="L18" i="11"/>
  <c r="P18" i="11" s="1"/>
  <c r="K19" i="11"/>
  <c r="M19" i="11"/>
  <c r="L20" i="11"/>
  <c r="P20" i="11" s="1"/>
  <c r="K21" i="11"/>
  <c r="M21" i="11"/>
  <c r="L22" i="11"/>
  <c r="P22" i="11" s="1"/>
  <c r="K23" i="11"/>
  <c r="M23" i="11"/>
  <c r="L24" i="11"/>
  <c r="K25" i="11"/>
  <c r="P25" i="11" s="1"/>
  <c r="M25" i="11"/>
  <c r="L26" i="11"/>
  <c r="P26" i="11" s="1"/>
  <c r="K27" i="11"/>
  <c r="M27" i="11"/>
  <c r="L28" i="11"/>
  <c r="P28" i="11" s="1"/>
  <c r="P21" i="11" l="1"/>
  <c r="P17" i="11"/>
  <c r="P13" i="11"/>
  <c r="P24" i="11"/>
  <c r="P16" i="11"/>
  <c r="P11" i="11"/>
  <c r="P9" i="11"/>
  <c r="P27" i="11"/>
  <c r="P23" i="11"/>
  <c r="P19" i="11"/>
  <c r="P15" i="11"/>
</calcChain>
</file>

<file path=xl/sharedStrings.xml><?xml version="1.0" encoding="utf-8"?>
<sst xmlns="http://schemas.openxmlformats.org/spreadsheetml/2006/main" count="52" uniqueCount="39">
  <si>
    <t>u</t>
    <phoneticPr fontId="2"/>
  </si>
  <si>
    <t>v</t>
    <phoneticPr fontId="2"/>
  </si>
  <si>
    <t>負荷量</t>
    <rPh sb="0" eb="2">
      <t>フカ</t>
    </rPh>
    <rPh sb="2" eb="3">
      <t>リョウ</t>
    </rPh>
    <phoneticPr fontId="5"/>
  </si>
  <si>
    <t>a</t>
    <phoneticPr fontId="1"/>
  </si>
  <si>
    <t>b</t>
    <phoneticPr fontId="1"/>
  </si>
  <si>
    <t>c</t>
    <phoneticPr fontId="2"/>
  </si>
  <si>
    <t>d</t>
    <phoneticPr fontId="2"/>
  </si>
  <si>
    <t>e</t>
    <phoneticPr fontId="1"/>
  </si>
  <si>
    <t>平方和</t>
    <rPh sb="0" eb="2">
      <t>ヘイホウ</t>
    </rPh>
    <rPh sb="2" eb="3">
      <t>ワ</t>
    </rPh>
    <phoneticPr fontId="1"/>
  </si>
  <si>
    <t>x</t>
    <phoneticPr fontId="1"/>
  </si>
  <si>
    <t>y</t>
    <phoneticPr fontId="1"/>
  </si>
  <si>
    <t>w</t>
    <phoneticPr fontId="1"/>
  </si>
  <si>
    <t>合成</t>
    <rPh sb="0" eb="2">
      <t>ゴウセイ</t>
    </rPh>
    <phoneticPr fontId="1"/>
  </si>
  <si>
    <t>p</t>
    <phoneticPr fontId="1"/>
  </si>
  <si>
    <t>q</t>
    <phoneticPr fontId="1"/>
  </si>
  <si>
    <t>x'</t>
    <phoneticPr fontId="1"/>
  </si>
  <si>
    <t>y'</t>
    <phoneticPr fontId="1"/>
  </si>
  <si>
    <t>u'</t>
    <phoneticPr fontId="2"/>
  </si>
  <si>
    <t>v'</t>
    <phoneticPr fontId="2"/>
  </si>
  <si>
    <t>w'</t>
    <phoneticPr fontId="1"/>
  </si>
  <si>
    <t>a'</t>
    <phoneticPr fontId="1"/>
  </si>
  <si>
    <t>b'</t>
    <phoneticPr fontId="1"/>
  </si>
  <si>
    <t>c'</t>
    <phoneticPr fontId="2"/>
  </si>
  <si>
    <t>d'</t>
    <phoneticPr fontId="2"/>
  </si>
  <si>
    <t>e'</t>
    <phoneticPr fontId="1"/>
  </si>
  <si>
    <t>第1主成分</t>
    <rPh sb="0" eb="2">
      <t>ダイイチ</t>
    </rPh>
    <rPh sb="2" eb="5">
      <t>シュセイブン</t>
    </rPh>
    <phoneticPr fontId="5"/>
  </si>
  <si>
    <t>第2主成分</t>
    <rPh sb="0" eb="5">
      <t>ダイニシュセイブンシュセイブン</t>
    </rPh>
    <phoneticPr fontId="5"/>
  </si>
  <si>
    <t>主成分得点プロット</t>
    <rPh sb="0" eb="3">
      <t>シュセイブン</t>
    </rPh>
    <rPh sb="3" eb="5">
      <t>トクテン</t>
    </rPh>
    <phoneticPr fontId="5"/>
  </si>
  <si>
    <t>マンゴー</t>
  </si>
  <si>
    <t>イチゴ</t>
  </si>
  <si>
    <t>アボガド</t>
  </si>
  <si>
    <t>主成分</t>
    <rPh sb="0" eb="3">
      <t>シュセイブン</t>
    </rPh>
    <phoneticPr fontId="5"/>
  </si>
  <si>
    <t>マスカット</t>
  </si>
  <si>
    <t>オレンジ</t>
  </si>
  <si>
    <t>第2主成分</t>
    <rPh sb="0" eb="1">
      <t>ダイ</t>
    </rPh>
    <rPh sb="2" eb="5">
      <t>シュセイブン</t>
    </rPh>
    <phoneticPr fontId="5"/>
  </si>
  <si>
    <t>第1主成分</t>
    <rPh sb="0" eb="5">
      <t>ダイイチシュセイブン</t>
    </rPh>
    <phoneticPr fontId="5"/>
  </si>
  <si>
    <t>番号</t>
    <rPh sb="0" eb="2">
      <t>バンゴウ</t>
    </rPh>
    <phoneticPr fontId="5"/>
  </si>
  <si>
    <t>(2)主成分得点の整理</t>
    <rPh sb="3" eb="6">
      <t>シュセイブン</t>
    </rPh>
    <rPh sb="6" eb="8">
      <t>トクテン</t>
    </rPh>
    <rPh sb="9" eb="11">
      <t>セイリ</t>
    </rPh>
    <phoneticPr fontId="5"/>
  </si>
  <si>
    <t>(1)これまでのまとめ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</si>
</sst>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3" fillId="0" borderId="5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176" fontId="0" fillId="0" borderId="2" xfId="0" applyNumberFormat="1" applyBorder="1" applyAlignment="1">
      <alignment vertical="center" shrinkToFit="1"/>
    </xf>
    <xf numFmtId="176" fontId="0" fillId="0" borderId="3" xfId="0" applyNumberFormat="1" applyBorder="1" applyAlignment="1">
      <alignment vertical="center" shrinkToFit="1"/>
    </xf>
    <xf numFmtId="176" fontId="0" fillId="0" borderId="7" xfId="0" applyNumberFormat="1" applyBorder="1" applyAlignment="1">
      <alignment vertical="center" shrinkToFit="1"/>
    </xf>
    <xf numFmtId="176" fontId="0" fillId="0" borderId="11" xfId="0" applyNumberFormat="1" applyBorder="1" applyAlignment="1">
      <alignment vertical="center" shrinkToFit="1"/>
    </xf>
    <xf numFmtId="177" fontId="0" fillId="0" borderId="4" xfId="0" applyNumberFormat="1" applyBorder="1" applyAlignment="1">
      <alignment vertical="center" shrinkToFit="1"/>
    </xf>
    <xf numFmtId="177" fontId="0" fillId="0" borderId="5" xfId="0" applyNumberFormat="1" applyBorder="1" applyAlignment="1">
      <alignment vertical="center" shrinkToFit="1"/>
    </xf>
    <xf numFmtId="176" fontId="0" fillId="0" borderId="5" xfId="0" applyNumberFormat="1" applyBorder="1" applyAlignment="1">
      <alignment vertical="center" shrinkToFit="1"/>
    </xf>
    <xf numFmtId="0" fontId="0" fillId="0" borderId="1" xfId="0" applyFont="1" applyBorder="1" applyAlignment="1">
      <alignment horizontal="center" vertical="center" shrinkToFit="1"/>
    </xf>
    <xf numFmtId="0" fontId="0" fillId="0" borderId="10" xfId="0" applyFont="1" applyBorder="1" applyAlignment="1">
      <alignment horizontal="center" vertical="center" shrinkToFit="1"/>
    </xf>
    <xf numFmtId="0" fontId="0" fillId="0" borderId="0" xfId="0" applyFont="1">
      <alignment vertical="center"/>
    </xf>
    <xf numFmtId="176" fontId="0" fillId="0" borderId="4" xfId="0" applyNumberFormat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4" fontId="0" fillId="0" borderId="5" xfId="0" applyNumberFormat="1" applyBorder="1">
      <alignment vertical="center"/>
    </xf>
    <xf numFmtId="177" fontId="0" fillId="0" borderId="10" xfId="0" applyNumberFormat="1" applyBorder="1" applyAlignment="1">
      <alignment vertical="center" shrinkToFit="1"/>
    </xf>
    <xf numFmtId="177" fontId="0" fillId="0" borderId="6" xfId="0" applyNumberFormat="1" applyBorder="1" applyAlignment="1">
      <alignment vertical="center" shrinkToFit="1"/>
    </xf>
    <xf numFmtId="0" fontId="4" fillId="0" borderId="12" xfId="0" applyFont="1" applyBorder="1" applyAlignment="1">
      <alignment horizontal="center" vertical="center" shrinkToFit="1"/>
    </xf>
    <xf numFmtId="176" fontId="0" fillId="0" borderId="13" xfId="0" applyNumberFormat="1" applyBorder="1" applyAlignment="1">
      <alignment vertical="center" shrinkToFit="1"/>
    </xf>
    <xf numFmtId="176" fontId="0" fillId="0" borderId="14" xfId="0" applyNumberFormat="1" applyBorder="1" applyAlignment="1">
      <alignment vertical="center" shrinkToFit="1"/>
    </xf>
    <xf numFmtId="176" fontId="0" fillId="0" borderId="15" xfId="0" applyNumberFormat="1" applyBorder="1" applyAlignment="1">
      <alignment vertical="center" shrinkToFit="1"/>
    </xf>
    <xf numFmtId="176" fontId="0" fillId="0" borderId="10" xfId="0" applyNumberFormat="1" applyBorder="1" applyAlignment="1">
      <alignment vertical="center" shrinkToFit="1"/>
    </xf>
    <xf numFmtId="176" fontId="0" fillId="0" borderId="6" xfId="0" applyNumberFormat="1" applyBorder="1" applyAlignment="1">
      <alignment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6"/>
          </c:marker>
          <c:xVal>
            <c:numRef>
              <c:f>主成分得点プロット!$S$9:$S$28</c:f>
              <c:numCache>
                <c:formatCode>#,##0.00</c:formatCode>
                <c:ptCount val="20"/>
                <c:pt idx="0">
                  <c:v>9.3335135307768837</c:v>
                </c:pt>
                <c:pt idx="1">
                  <c:v>13.99526579927894</c:v>
                </c:pt>
                <c:pt idx="2">
                  <c:v>6.1618222012435124</c:v>
                </c:pt>
                <c:pt idx="3">
                  <c:v>17.455592049018819</c:v>
                </c:pt>
                <c:pt idx="4">
                  <c:v>15.29002674845708</c:v>
                </c:pt>
                <c:pt idx="5">
                  <c:v>16.161509119569786</c:v>
                </c:pt>
                <c:pt idx="6">
                  <c:v>15.713443060055159</c:v>
                </c:pt>
                <c:pt idx="7">
                  <c:v>21.454197081375156</c:v>
                </c:pt>
                <c:pt idx="8">
                  <c:v>15.199794150322845</c:v>
                </c:pt>
                <c:pt idx="9">
                  <c:v>12.388269724682601</c:v>
                </c:pt>
                <c:pt idx="10">
                  <c:v>16.603208803789837</c:v>
                </c:pt>
                <c:pt idx="11">
                  <c:v>13.410330994601644</c:v>
                </c:pt>
                <c:pt idx="12">
                  <c:v>20.46924284289652</c:v>
                </c:pt>
                <c:pt idx="13">
                  <c:v>15.688272900974553</c:v>
                </c:pt>
                <c:pt idx="14">
                  <c:v>16.966558323008819</c:v>
                </c:pt>
                <c:pt idx="15">
                  <c:v>15.962225450353458</c:v>
                </c:pt>
                <c:pt idx="16">
                  <c:v>14.161817514488796</c:v>
                </c:pt>
                <c:pt idx="17">
                  <c:v>4.5475678172127898</c:v>
                </c:pt>
                <c:pt idx="18">
                  <c:v>13.26765084950269</c:v>
                </c:pt>
                <c:pt idx="19">
                  <c:v>15.760777101845107</c:v>
                </c:pt>
              </c:numCache>
            </c:numRef>
          </c:xVal>
          <c:yVal>
            <c:numRef>
              <c:f>主成分得点プロット!$T$9:$T$28</c:f>
              <c:numCache>
                <c:formatCode>#,##0.00</c:formatCode>
                <c:ptCount val="20"/>
                <c:pt idx="0">
                  <c:v>-0.23805429636168318</c:v>
                </c:pt>
                <c:pt idx="1">
                  <c:v>1.3003272294610075</c:v>
                </c:pt>
                <c:pt idx="2">
                  <c:v>-2.6131874979411602</c:v>
                </c:pt>
                <c:pt idx="3">
                  <c:v>0.7472342390846447</c:v>
                </c:pt>
                <c:pt idx="4">
                  <c:v>2.0003776864224578</c:v>
                </c:pt>
                <c:pt idx="5">
                  <c:v>-0.55387776548059242</c:v>
                </c:pt>
                <c:pt idx="6">
                  <c:v>1.4203998355342726</c:v>
                </c:pt>
                <c:pt idx="7">
                  <c:v>-1.2989674155102273</c:v>
                </c:pt>
                <c:pt idx="8">
                  <c:v>-1.6988265501251147</c:v>
                </c:pt>
                <c:pt idx="9">
                  <c:v>-3.9322001969657272</c:v>
                </c:pt>
                <c:pt idx="10">
                  <c:v>-1.0707441021246691</c:v>
                </c:pt>
                <c:pt idx="11">
                  <c:v>0.44534557018719678</c:v>
                </c:pt>
                <c:pt idx="12">
                  <c:v>-2.3170679420260365</c:v>
                </c:pt>
                <c:pt idx="13">
                  <c:v>2.7995126732632696</c:v>
                </c:pt>
                <c:pt idx="14">
                  <c:v>-0.48292820015981192</c:v>
                </c:pt>
                <c:pt idx="15">
                  <c:v>-1.5291856689247012</c:v>
                </c:pt>
                <c:pt idx="16">
                  <c:v>-3.6076061357624551</c:v>
                </c:pt>
                <c:pt idx="17">
                  <c:v>1.8504507915492279</c:v>
                </c:pt>
                <c:pt idx="18">
                  <c:v>-4.194679209874618</c:v>
                </c:pt>
                <c:pt idx="19">
                  <c:v>3.1674286114228059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999744"/>
        <c:axId val="62007552"/>
      </c:scatterChart>
      <c:valAx>
        <c:axId val="61999744"/>
        <c:scaling>
          <c:orientation val="minMax"/>
        </c:scaling>
        <c:delete val="0"/>
        <c:axPos val="b"/>
        <c:majorGridlines/>
        <c:numFmt formatCode="#,##0_);[Red]\(#,##0\)" sourceLinked="0"/>
        <c:majorTickMark val="out"/>
        <c:minorTickMark val="none"/>
        <c:tickLblPos val="nextTo"/>
        <c:crossAx val="62007552"/>
        <c:crosses val="autoZero"/>
        <c:crossBetween val="midCat"/>
      </c:valAx>
      <c:valAx>
        <c:axId val="62007552"/>
        <c:scaling>
          <c:orientation val="minMax"/>
          <c:max val="5"/>
        </c:scaling>
        <c:delete val="0"/>
        <c:axPos val="l"/>
        <c:majorGridlines/>
        <c:numFmt formatCode="#,##0_ " sourceLinked="0"/>
        <c:majorTickMark val="out"/>
        <c:minorTickMark val="none"/>
        <c:tickLblPos val="nextTo"/>
        <c:crossAx val="619997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176211</xdr:colOff>
      <xdr:row>30</xdr:row>
      <xdr:rowOff>0</xdr:rowOff>
    </xdr:from>
    <xdr:to>
      <xdr:col>23</xdr:col>
      <xdr:colOff>523874</xdr:colOff>
      <xdr:row>51</xdr:row>
      <xdr:rowOff>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31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1" width="2" customWidth="1"/>
    <col min="2" max="2" width="5.625" customWidth="1"/>
    <col min="3" max="8" width="6.25" customWidth="1"/>
    <col min="9" max="9" width="2" customWidth="1"/>
    <col min="10" max="10" width="5.625" customWidth="1"/>
    <col min="11" max="16" width="6.25" customWidth="1"/>
    <col min="17" max="17" width="3.75" customWidth="1"/>
    <col min="18" max="18" width="6.25" customWidth="1"/>
  </cols>
  <sheetData>
    <row r="1" spans="2:20" ht="18.75" customHeight="1" x14ac:dyDescent="0.15">
      <c r="B1" s="3" t="s">
        <v>27</v>
      </c>
    </row>
    <row r="2" spans="2:20" ht="15" customHeight="1" x14ac:dyDescent="0.15">
      <c r="B2" s="16" t="s">
        <v>38</v>
      </c>
      <c r="R2" s="16" t="s">
        <v>37</v>
      </c>
    </row>
    <row r="3" spans="2:20" ht="15" customHeight="1" x14ac:dyDescent="0.15">
      <c r="B3" s="16" t="s">
        <v>35</v>
      </c>
      <c r="J3" t="s">
        <v>34</v>
      </c>
    </row>
    <row r="4" spans="2:20" ht="15" customHeight="1" thickBot="1" x14ac:dyDescent="0.2">
      <c r="B4" s="14" t="s">
        <v>31</v>
      </c>
      <c r="C4" s="5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18" t="s">
        <v>8</v>
      </c>
      <c r="J4" s="14" t="s">
        <v>31</v>
      </c>
      <c r="K4" s="5" t="s">
        <v>20</v>
      </c>
      <c r="L4" s="4" t="s">
        <v>21</v>
      </c>
      <c r="M4" s="4" t="s">
        <v>22</v>
      </c>
      <c r="N4" s="4" t="s">
        <v>23</v>
      </c>
      <c r="O4" s="4" t="s">
        <v>24</v>
      </c>
      <c r="P4" s="18" t="s">
        <v>8</v>
      </c>
    </row>
    <row r="5" spans="2:20" ht="15" customHeight="1" thickBot="1" x14ac:dyDescent="0.2">
      <c r="B5" s="15" t="s">
        <v>2</v>
      </c>
      <c r="C5" s="7">
        <v>0.4553899628313135</v>
      </c>
      <c r="D5" s="8">
        <v>0.47476859700804125</v>
      </c>
      <c r="E5" s="8">
        <v>0.43768144060003789</v>
      </c>
      <c r="F5" s="8">
        <v>0.45940820645132652</v>
      </c>
      <c r="G5" s="9">
        <v>0.40570778936680385</v>
      </c>
      <c r="H5" s="10">
        <f>SUMSQ(C5:G5)</f>
        <v>1.0000049929059369</v>
      </c>
      <c r="J5" s="15" t="s">
        <v>2</v>
      </c>
      <c r="K5" s="7">
        <v>0.36765022304106998</v>
      </c>
      <c r="L5" s="8">
        <v>0.39580758660256299</v>
      </c>
      <c r="M5" s="8">
        <v>0.25439683940187402</v>
      </c>
      <c r="N5" s="8">
        <v>-0.40360334997724201</v>
      </c>
      <c r="O5" s="9">
        <v>-0.69322202899998697</v>
      </c>
      <c r="P5" s="10">
        <f>SUMSQ(K5:O5)</f>
        <v>1.0000005296156678</v>
      </c>
    </row>
    <row r="6" spans="2:20" ht="13.5" customHeight="1" x14ac:dyDescent="0.15"/>
    <row r="7" spans="2:20" s="1" customFormat="1" x14ac:dyDescent="0.15">
      <c r="B7" s="28" t="s">
        <v>36</v>
      </c>
      <c r="C7" s="18" t="s">
        <v>29</v>
      </c>
      <c r="D7" s="18" t="s">
        <v>32</v>
      </c>
      <c r="E7" s="18" t="s">
        <v>33</v>
      </c>
      <c r="F7" s="18" t="s">
        <v>28</v>
      </c>
      <c r="G7" s="18" t="s">
        <v>30</v>
      </c>
      <c r="H7" s="18" t="s">
        <v>12</v>
      </c>
      <c r="J7" s="28" t="s">
        <v>36</v>
      </c>
      <c r="K7" s="18" t="s">
        <v>29</v>
      </c>
      <c r="L7" s="18" t="s">
        <v>32</v>
      </c>
      <c r="M7" s="18" t="s">
        <v>33</v>
      </c>
      <c r="N7" s="18" t="s">
        <v>28</v>
      </c>
      <c r="O7" s="18" t="s">
        <v>30</v>
      </c>
      <c r="P7" s="18" t="s">
        <v>12</v>
      </c>
      <c r="R7" s="28" t="s">
        <v>36</v>
      </c>
      <c r="S7" s="18" t="s">
        <v>25</v>
      </c>
      <c r="T7" s="18" t="s">
        <v>26</v>
      </c>
    </row>
    <row r="8" spans="2:20" s="1" customFormat="1" ht="14.25" customHeight="1" thickBot="1" x14ac:dyDescent="0.2">
      <c r="B8" s="29"/>
      <c r="C8" s="6" t="s">
        <v>9</v>
      </c>
      <c r="D8" s="6" t="s">
        <v>10</v>
      </c>
      <c r="E8" s="6" t="s">
        <v>0</v>
      </c>
      <c r="F8" s="6" t="s">
        <v>1</v>
      </c>
      <c r="G8" s="6" t="s">
        <v>11</v>
      </c>
      <c r="H8" s="22" t="s">
        <v>13</v>
      </c>
      <c r="J8" s="29"/>
      <c r="K8" s="6" t="s">
        <v>15</v>
      </c>
      <c r="L8" s="6" t="s">
        <v>16</v>
      </c>
      <c r="M8" s="6" t="s">
        <v>17</v>
      </c>
      <c r="N8" s="6" t="s">
        <v>18</v>
      </c>
      <c r="O8" s="6" t="s">
        <v>19</v>
      </c>
      <c r="P8" s="22" t="s">
        <v>14</v>
      </c>
      <c r="R8" s="29"/>
      <c r="S8" s="6" t="s">
        <v>13</v>
      </c>
      <c r="T8" s="6" t="s">
        <v>14</v>
      </c>
    </row>
    <row r="9" spans="2:20" x14ac:dyDescent="0.15">
      <c r="B9" s="2">
        <v>1</v>
      </c>
      <c r="C9" s="11">
        <v>5</v>
      </c>
      <c r="D9" s="11">
        <v>4</v>
      </c>
      <c r="E9" s="11">
        <v>4</v>
      </c>
      <c r="F9" s="11">
        <v>3</v>
      </c>
      <c r="G9" s="20">
        <v>5</v>
      </c>
      <c r="H9" s="23">
        <f t="shared" ref="H9:H28" si="0">SUMPRODUCT(C$5:G$5,C9:G9)</f>
        <v>9.3335135307768837</v>
      </c>
      <c r="J9" s="2">
        <v>1</v>
      </c>
      <c r="K9" s="17">
        <f>C9-C$5*$H9</f>
        <v>0.74961162013395288</v>
      </c>
      <c r="L9" s="17">
        <f t="shared" ref="L9:O28" si="1">D9-D$5*$H9</f>
        <v>-0.43125912416251033</v>
      </c>
      <c r="M9" s="17">
        <f t="shared" si="1"/>
        <v>-8.5105648010372903E-2</v>
      </c>
      <c r="N9" s="17">
        <f t="shared" si="1"/>
        <v>-1.287892711063396</v>
      </c>
      <c r="O9" s="26">
        <f t="shared" si="1"/>
        <v>1.2133208584033586</v>
      </c>
      <c r="P9" s="23">
        <f t="shared" ref="P9:P28" si="2">SUMPRODUCT(K$5:O$5,K9:O9)</f>
        <v>-0.23805429636168318</v>
      </c>
      <c r="R9" s="2">
        <v>1</v>
      </c>
      <c r="S9" s="19">
        <f t="shared" ref="S9:S28" si="3">H9</f>
        <v>9.3335135307768837</v>
      </c>
      <c r="T9" s="19">
        <f t="shared" ref="T9:T28" si="4">P9</f>
        <v>-0.23805429636168318</v>
      </c>
    </row>
    <row r="10" spans="2:20" x14ac:dyDescent="0.15">
      <c r="B10" s="2">
        <v>2</v>
      </c>
      <c r="C10" s="12">
        <v>6</v>
      </c>
      <c r="D10" s="12">
        <v>8</v>
      </c>
      <c r="E10" s="12">
        <v>6</v>
      </c>
      <c r="F10" s="12">
        <v>7</v>
      </c>
      <c r="G10" s="21">
        <v>4</v>
      </c>
      <c r="H10" s="24">
        <f t="shared" si="0"/>
        <v>13.99526579927894</v>
      </c>
      <c r="J10" s="2">
        <v>2</v>
      </c>
      <c r="K10" s="13">
        <f t="shared" ref="K10:K28" si="5">C10-C$5*$H10</f>
        <v>-0.37330357214798937</v>
      </c>
      <c r="L10" s="13">
        <f t="shared" si="1"/>
        <v>1.3554872917217144</v>
      </c>
      <c r="M10" s="13">
        <f t="shared" si="1"/>
        <v>-0.12546809660884684</v>
      </c>
      <c r="N10" s="13">
        <f t="shared" si="1"/>
        <v>0.57046004034367126</v>
      </c>
      <c r="O10" s="27">
        <f t="shared" si="1"/>
        <v>-1.6779883490262941</v>
      </c>
      <c r="P10" s="24">
        <f t="shared" si="2"/>
        <v>1.3003272294610075</v>
      </c>
      <c r="R10" s="2">
        <v>2</v>
      </c>
      <c r="S10" s="19">
        <f t="shared" si="3"/>
        <v>13.99526579927894</v>
      </c>
      <c r="T10" s="19">
        <f t="shared" si="4"/>
        <v>1.3003272294610075</v>
      </c>
    </row>
    <row r="11" spans="2:20" x14ac:dyDescent="0.15">
      <c r="B11" s="2">
        <v>3</v>
      </c>
      <c r="C11" s="12">
        <v>1</v>
      </c>
      <c r="D11" s="12">
        <v>3</v>
      </c>
      <c r="E11" s="12">
        <v>2</v>
      </c>
      <c r="F11" s="12">
        <v>3</v>
      </c>
      <c r="G11" s="21">
        <v>5</v>
      </c>
      <c r="H11" s="24">
        <f t="shared" si="0"/>
        <v>6.1618222012435124</v>
      </c>
      <c r="J11" s="2">
        <v>3</v>
      </c>
      <c r="K11" s="13">
        <f t="shared" si="5"/>
        <v>-1.8060319831974456</v>
      </c>
      <c r="L11" s="13">
        <f t="shared" si="1"/>
        <v>7.4560318502617129E-2</v>
      </c>
      <c r="M11" s="13">
        <f t="shared" si="1"/>
        <v>-0.69691521776155696</v>
      </c>
      <c r="N11" s="13">
        <f t="shared" si="1"/>
        <v>0.16920831405475312</v>
      </c>
      <c r="O11" s="27">
        <f t="shared" si="1"/>
        <v>2.5001007362622012</v>
      </c>
      <c r="P11" s="24">
        <f t="shared" si="2"/>
        <v>-2.6131874979411602</v>
      </c>
      <c r="R11" s="2">
        <v>3</v>
      </c>
      <c r="S11" s="19">
        <f t="shared" si="3"/>
        <v>6.1618222012435124</v>
      </c>
      <c r="T11" s="19">
        <f t="shared" si="4"/>
        <v>-2.6131874979411602</v>
      </c>
    </row>
    <row r="12" spans="2:20" x14ac:dyDescent="0.15">
      <c r="B12" s="2">
        <v>4</v>
      </c>
      <c r="C12" s="12">
        <v>7</v>
      </c>
      <c r="D12" s="12">
        <v>9</v>
      </c>
      <c r="E12" s="12">
        <v>9</v>
      </c>
      <c r="F12" s="12">
        <v>7</v>
      </c>
      <c r="G12" s="21">
        <v>7</v>
      </c>
      <c r="H12" s="24">
        <f t="shared" si="0"/>
        <v>17.455592049018819</v>
      </c>
      <c r="J12" s="2">
        <v>4</v>
      </c>
      <c r="K12" s="13">
        <f t="shared" si="5"/>
        <v>-0.94910141440125084</v>
      </c>
      <c r="L12" s="13">
        <f t="shared" si="1"/>
        <v>0.71263305294261592</v>
      </c>
      <c r="M12" s="13">
        <f t="shared" si="1"/>
        <v>1.3600113254588759</v>
      </c>
      <c r="N12" s="13">
        <f t="shared" si="1"/>
        <v>-1.0192422357857716</v>
      </c>
      <c r="O12" s="27">
        <f t="shared" si="1"/>
        <v>-8.1869662296182533E-2</v>
      </c>
      <c r="P12" s="24">
        <f t="shared" si="2"/>
        <v>0.7472342390846447</v>
      </c>
      <c r="R12" s="2">
        <v>4</v>
      </c>
      <c r="S12" s="19">
        <f t="shared" si="3"/>
        <v>17.455592049018819</v>
      </c>
      <c r="T12" s="19">
        <f t="shared" si="4"/>
        <v>0.7472342390846447</v>
      </c>
    </row>
    <row r="13" spans="2:20" x14ac:dyDescent="0.15">
      <c r="B13" s="2">
        <v>5</v>
      </c>
      <c r="C13" s="12">
        <v>8</v>
      </c>
      <c r="D13" s="12">
        <v>8</v>
      </c>
      <c r="E13" s="12">
        <v>7</v>
      </c>
      <c r="F13" s="12">
        <v>6</v>
      </c>
      <c r="G13" s="21">
        <v>5</v>
      </c>
      <c r="H13" s="24">
        <f t="shared" si="0"/>
        <v>15.29002674845708</v>
      </c>
      <c r="J13" s="2">
        <v>5</v>
      </c>
      <c r="K13" s="13">
        <f t="shared" si="5"/>
        <v>1.0370752873303406</v>
      </c>
      <c r="L13" s="13">
        <f t="shared" si="1"/>
        <v>0.74077545241960951</v>
      </c>
      <c r="M13" s="13">
        <f t="shared" si="1"/>
        <v>0.30783906592219168</v>
      </c>
      <c r="N13" s="13">
        <f t="shared" si="1"/>
        <v>-1.0243637651014748</v>
      </c>
      <c r="O13" s="27">
        <f t="shared" si="1"/>
        <v>-1.2032829514758223</v>
      </c>
      <c r="P13" s="24">
        <f t="shared" si="2"/>
        <v>2.0003776864224578</v>
      </c>
      <c r="R13" s="2">
        <v>5</v>
      </c>
      <c r="S13" s="19">
        <f t="shared" si="3"/>
        <v>15.29002674845708</v>
      </c>
      <c r="T13" s="19">
        <f t="shared" si="4"/>
        <v>2.0003776864224578</v>
      </c>
    </row>
    <row r="14" spans="2:20" x14ac:dyDescent="0.15">
      <c r="B14" s="2">
        <v>6</v>
      </c>
      <c r="C14" s="12">
        <v>8</v>
      </c>
      <c r="D14" s="12">
        <v>7</v>
      </c>
      <c r="E14" s="12">
        <v>6</v>
      </c>
      <c r="F14" s="12">
        <v>9</v>
      </c>
      <c r="G14" s="21">
        <v>6</v>
      </c>
      <c r="H14" s="24">
        <f t="shared" si="0"/>
        <v>16.161509119569786</v>
      </c>
      <c r="J14" s="2">
        <v>6</v>
      </c>
      <c r="K14" s="13">
        <f t="shared" si="5"/>
        <v>0.64021096274118072</v>
      </c>
      <c r="L14" s="13">
        <f t="shared" si="1"/>
        <v>-0.67297701023081125</v>
      </c>
      <c r="M14" s="13">
        <f t="shared" si="1"/>
        <v>-1.0735925937239541</v>
      </c>
      <c r="N14" s="13">
        <f t="shared" si="1"/>
        <v>1.5752700818316878</v>
      </c>
      <c r="O14" s="27">
        <f t="shared" si="1"/>
        <v>-0.55685013773209846</v>
      </c>
      <c r="P14" s="24">
        <f t="shared" si="2"/>
        <v>-0.55387776548059242</v>
      </c>
      <c r="R14" s="2">
        <v>6</v>
      </c>
      <c r="S14" s="19">
        <f t="shared" si="3"/>
        <v>16.161509119569786</v>
      </c>
      <c r="T14" s="19">
        <f t="shared" si="4"/>
        <v>-0.55387776548059242</v>
      </c>
    </row>
    <row r="15" spans="2:20" x14ac:dyDescent="0.15">
      <c r="B15" s="2">
        <v>7</v>
      </c>
      <c r="C15" s="12">
        <v>9</v>
      </c>
      <c r="D15" s="12">
        <v>8</v>
      </c>
      <c r="E15" s="12">
        <v>6</v>
      </c>
      <c r="F15" s="12">
        <v>6</v>
      </c>
      <c r="G15" s="21">
        <v>6</v>
      </c>
      <c r="H15" s="24">
        <f t="shared" si="0"/>
        <v>15.713443060055159</v>
      </c>
      <c r="J15" s="2">
        <v>7</v>
      </c>
      <c r="K15" s="13">
        <f t="shared" si="5"/>
        <v>1.8442557489295197</v>
      </c>
      <c r="L15" s="13">
        <f t="shared" si="1"/>
        <v>0.53975068421187</v>
      </c>
      <c r="M15" s="13">
        <f t="shared" si="1"/>
        <v>-0.87748239531160976</v>
      </c>
      <c r="N15" s="13">
        <f t="shared" si="1"/>
        <v>-1.2188846933949842</v>
      </c>
      <c r="O15" s="27">
        <f t="shared" si="1"/>
        <v>-0.37506624723612436</v>
      </c>
      <c r="P15" s="24">
        <f t="shared" si="2"/>
        <v>1.4203998355342726</v>
      </c>
      <c r="R15" s="2">
        <v>7</v>
      </c>
      <c r="S15" s="19">
        <f t="shared" si="3"/>
        <v>15.713443060055159</v>
      </c>
      <c r="T15" s="19">
        <f t="shared" si="4"/>
        <v>1.4203998355342726</v>
      </c>
    </row>
    <row r="16" spans="2:20" x14ac:dyDescent="0.15">
      <c r="B16" s="2">
        <v>8</v>
      </c>
      <c r="C16" s="12">
        <v>10</v>
      </c>
      <c r="D16" s="12">
        <v>10</v>
      </c>
      <c r="E16" s="12">
        <v>8</v>
      </c>
      <c r="F16" s="12">
        <v>10</v>
      </c>
      <c r="G16" s="21">
        <v>10</v>
      </c>
      <c r="H16" s="24">
        <f t="shared" si="0"/>
        <v>21.454197081375156</v>
      </c>
      <c r="J16" s="2">
        <v>8</v>
      </c>
      <c r="K16" s="13">
        <f t="shared" si="5"/>
        <v>0.22997398853689255</v>
      </c>
      <c r="L16" s="13">
        <f t="shared" si="1"/>
        <v>-0.185779048258496</v>
      </c>
      <c r="M16" s="13">
        <f t="shared" si="1"/>
        <v>-1.3901038854934065</v>
      </c>
      <c r="N16" s="13">
        <f t="shared" si="1"/>
        <v>0.14376579799215605</v>
      </c>
      <c r="O16" s="27">
        <f t="shared" si="1"/>
        <v>1.2958651294755494</v>
      </c>
      <c r="P16" s="24">
        <f t="shared" si="2"/>
        <v>-1.2989674155102273</v>
      </c>
      <c r="R16" s="2">
        <v>8</v>
      </c>
      <c r="S16" s="19">
        <f t="shared" si="3"/>
        <v>21.454197081375156</v>
      </c>
      <c r="T16" s="19">
        <f t="shared" si="4"/>
        <v>-1.2989674155102273</v>
      </c>
    </row>
    <row r="17" spans="2:20" x14ac:dyDescent="0.15">
      <c r="B17" s="2">
        <v>9</v>
      </c>
      <c r="C17" s="12">
        <v>5</v>
      </c>
      <c r="D17" s="12">
        <v>9</v>
      </c>
      <c r="E17" s="12">
        <v>5</v>
      </c>
      <c r="F17" s="12">
        <v>7</v>
      </c>
      <c r="G17" s="21">
        <v>8</v>
      </c>
      <c r="H17" s="24">
        <f t="shared" si="0"/>
        <v>15.199794150322845</v>
      </c>
      <c r="J17" s="2">
        <v>9</v>
      </c>
      <c r="K17" s="13">
        <f t="shared" si="5"/>
        <v>-1.9218336931591367</v>
      </c>
      <c r="L17" s="13">
        <f t="shared" si="1"/>
        <v>1.7836150564401905</v>
      </c>
      <c r="M17" s="13">
        <f t="shared" si="1"/>
        <v>-1.6526678005373316</v>
      </c>
      <c r="N17" s="13">
        <f t="shared" si="1"/>
        <v>1.7089830970817843E-2</v>
      </c>
      <c r="O17" s="27">
        <f t="shared" si="1"/>
        <v>1.8333251164420421</v>
      </c>
      <c r="P17" s="24">
        <f t="shared" si="2"/>
        <v>-1.6988265501251147</v>
      </c>
      <c r="R17" s="2">
        <v>9</v>
      </c>
      <c r="S17" s="19">
        <f t="shared" si="3"/>
        <v>15.199794150322845</v>
      </c>
      <c r="T17" s="19">
        <f t="shared" si="4"/>
        <v>-1.6988265501251147</v>
      </c>
    </row>
    <row r="18" spans="2:20" x14ac:dyDescent="0.15">
      <c r="B18" s="2">
        <v>10</v>
      </c>
      <c r="C18" s="12">
        <v>5</v>
      </c>
      <c r="D18" s="12">
        <v>4</v>
      </c>
      <c r="E18" s="12">
        <v>4</v>
      </c>
      <c r="F18" s="12">
        <v>7</v>
      </c>
      <c r="G18" s="21">
        <v>8</v>
      </c>
      <c r="H18" s="24">
        <f t="shared" si="0"/>
        <v>12.388269724682601</v>
      </c>
      <c r="J18" s="2">
        <v>10</v>
      </c>
      <c r="K18" s="13">
        <f t="shared" si="5"/>
        <v>-0.64149368946749608</v>
      </c>
      <c r="L18" s="13">
        <f t="shared" si="1"/>
        <v>-1.8815614365447519</v>
      </c>
      <c r="M18" s="13">
        <f t="shared" si="1"/>
        <v>-1.4221157396409154</v>
      </c>
      <c r="N18" s="13">
        <f t="shared" si="1"/>
        <v>1.3087272247482975</v>
      </c>
      <c r="O18" s="27">
        <f t="shared" si="1"/>
        <v>2.9739824759193185</v>
      </c>
      <c r="P18" s="24">
        <f t="shared" si="2"/>
        <v>-3.9322001969657272</v>
      </c>
      <c r="R18" s="2">
        <v>10</v>
      </c>
      <c r="S18" s="19">
        <f t="shared" si="3"/>
        <v>12.388269724682601</v>
      </c>
      <c r="T18" s="19">
        <f t="shared" si="4"/>
        <v>-3.9322001969657272</v>
      </c>
    </row>
    <row r="19" spans="2:20" x14ac:dyDescent="0.15">
      <c r="B19" s="2">
        <v>11</v>
      </c>
      <c r="C19" s="12">
        <v>7</v>
      </c>
      <c r="D19" s="12">
        <v>7</v>
      </c>
      <c r="E19" s="12">
        <v>7</v>
      </c>
      <c r="F19" s="12">
        <v>10</v>
      </c>
      <c r="G19" s="21">
        <v>6</v>
      </c>
      <c r="H19" s="24">
        <f t="shared" si="0"/>
        <v>16.603208803789837</v>
      </c>
      <c r="J19" s="2">
        <v>11</v>
      </c>
      <c r="K19" s="13">
        <f t="shared" si="5"/>
        <v>-0.56093464003839077</v>
      </c>
      <c r="L19" s="13">
        <f t="shared" si="1"/>
        <v>-0.88268214960685931</v>
      </c>
      <c r="M19" s="13">
        <f t="shared" si="1"/>
        <v>-0.26691634782596729</v>
      </c>
      <c r="N19" s="13">
        <f t="shared" si="1"/>
        <v>2.3723496221140365</v>
      </c>
      <c r="O19" s="27">
        <f t="shared" si="1"/>
        <v>-0.73605114018103013</v>
      </c>
      <c r="P19" s="24">
        <f t="shared" si="2"/>
        <v>-1.0707441021246691</v>
      </c>
      <c r="R19" s="2">
        <v>11</v>
      </c>
      <c r="S19" s="19">
        <f t="shared" si="3"/>
        <v>16.603208803789837</v>
      </c>
      <c r="T19" s="19">
        <f t="shared" si="4"/>
        <v>-1.0707441021246691</v>
      </c>
    </row>
    <row r="20" spans="2:20" x14ac:dyDescent="0.15">
      <c r="B20" s="2">
        <v>12</v>
      </c>
      <c r="C20" s="12">
        <v>7</v>
      </c>
      <c r="D20" s="12">
        <v>5</v>
      </c>
      <c r="E20" s="12">
        <v>7</v>
      </c>
      <c r="F20" s="12">
        <v>6</v>
      </c>
      <c r="G20" s="21">
        <v>5</v>
      </c>
      <c r="H20" s="24">
        <f t="shared" si="0"/>
        <v>13.410330994601644</v>
      </c>
      <c r="J20" s="2">
        <v>12</v>
      </c>
      <c r="K20" s="13">
        <f t="shared" si="5"/>
        <v>0.89306986681274569</v>
      </c>
      <c r="L20" s="13">
        <f t="shared" si="1"/>
        <v>-1.3668040317204726</v>
      </c>
      <c r="M20" s="13">
        <f t="shared" si="1"/>
        <v>1.1305470113594138</v>
      </c>
      <c r="N20" s="13">
        <f t="shared" si="1"/>
        <v>-0.16081611014857522</v>
      </c>
      <c r="O20" s="27">
        <f t="shared" si="1"/>
        <v>-0.44067574249696495</v>
      </c>
      <c r="P20" s="24">
        <f t="shared" si="2"/>
        <v>0.44534557018719678</v>
      </c>
      <c r="R20" s="2">
        <v>12</v>
      </c>
      <c r="S20" s="19">
        <f t="shared" si="3"/>
        <v>13.410330994601644</v>
      </c>
      <c r="T20" s="19">
        <f t="shared" si="4"/>
        <v>0.44534557018719678</v>
      </c>
    </row>
    <row r="21" spans="2:20" x14ac:dyDescent="0.15">
      <c r="B21" s="2">
        <v>13</v>
      </c>
      <c r="C21" s="12">
        <v>8</v>
      </c>
      <c r="D21" s="12">
        <v>8</v>
      </c>
      <c r="E21" s="12">
        <v>10</v>
      </c>
      <c r="F21" s="12">
        <v>10</v>
      </c>
      <c r="G21" s="21">
        <v>10</v>
      </c>
      <c r="H21" s="24">
        <f t="shared" si="0"/>
        <v>20.46924284289652</v>
      </c>
      <c r="J21" s="2">
        <v>13</v>
      </c>
      <c r="K21" s="13">
        <f t="shared" si="5"/>
        <v>-1.3214877374117755</v>
      </c>
      <c r="L21" s="13">
        <f t="shared" si="1"/>
        <v>-1.718153706338871</v>
      </c>
      <c r="M21" s="13">
        <f t="shared" si="1"/>
        <v>1.0409923045290359</v>
      </c>
      <c r="N21" s="13">
        <f t="shared" si="1"/>
        <v>0.59626185812825838</v>
      </c>
      <c r="O21" s="27">
        <f t="shared" si="1"/>
        <v>1.6954687361961813</v>
      </c>
      <c r="P21" s="24">
        <f t="shared" si="2"/>
        <v>-2.3170679420260365</v>
      </c>
      <c r="R21" s="2">
        <v>13</v>
      </c>
      <c r="S21" s="19">
        <f t="shared" si="3"/>
        <v>20.46924284289652</v>
      </c>
      <c r="T21" s="19">
        <f t="shared" si="4"/>
        <v>-2.3170679420260365</v>
      </c>
    </row>
    <row r="22" spans="2:20" x14ac:dyDescent="0.15">
      <c r="B22" s="2">
        <v>14</v>
      </c>
      <c r="C22" s="12">
        <v>7</v>
      </c>
      <c r="D22" s="12">
        <v>8</v>
      </c>
      <c r="E22" s="12">
        <v>10</v>
      </c>
      <c r="F22" s="12">
        <v>5</v>
      </c>
      <c r="G22" s="21">
        <v>5</v>
      </c>
      <c r="H22" s="24">
        <f t="shared" si="0"/>
        <v>15.688272900974553</v>
      </c>
      <c r="J22" s="2">
        <v>14</v>
      </c>
      <c r="K22" s="13">
        <f t="shared" si="5"/>
        <v>-0.14428201326230461</v>
      </c>
      <c r="L22" s="13">
        <f t="shared" si="1"/>
        <v>0.55170068532503791</v>
      </c>
      <c r="M22" s="13">
        <f t="shared" si="1"/>
        <v>3.1335341161749222</v>
      </c>
      <c r="N22" s="13">
        <f t="shared" si="1"/>
        <v>-2.207321315755669</v>
      </c>
      <c r="O22" s="27">
        <f t="shared" si="1"/>
        <v>-1.3648545176375206</v>
      </c>
      <c r="P22" s="24">
        <f t="shared" si="2"/>
        <v>2.7995126732632696</v>
      </c>
      <c r="R22" s="2">
        <v>14</v>
      </c>
      <c r="S22" s="19">
        <f t="shared" si="3"/>
        <v>15.688272900974553</v>
      </c>
      <c r="T22" s="19">
        <f t="shared" si="4"/>
        <v>2.7995126732632696</v>
      </c>
    </row>
    <row r="23" spans="2:20" x14ac:dyDescent="0.15">
      <c r="B23" s="2">
        <v>15</v>
      </c>
      <c r="C23" s="12">
        <v>8</v>
      </c>
      <c r="D23" s="12">
        <v>8</v>
      </c>
      <c r="E23" s="12">
        <v>7</v>
      </c>
      <c r="F23" s="12">
        <v>7</v>
      </c>
      <c r="G23" s="21">
        <v>8</v>
      </c>
      <c r="H23" s="24">
        <f t="shared" si="0"/>
        <v>16.966558323008819</v>
      </c>
      <c r="J23" s="2">
        <v>15</v>
      </c>
      <c r="K23" s="13">
        <f t="shared" si="5"/>
        <v>0.27359963590970171</v>
      </c>
      <c r="L23" s="13">
        <f t="shared" si="1"/>
        <v>-5.5189091070001695E-2</v>
      </c>
      <c r="M23" s="13">
        <f t="shared" si="1"/>
        <v>-0.42594768883906298</v>
      </c>
      <c r="N23" s="13">
        <f t="shared" si="1"/>
        <v>-0.79457612882530793</v>
      </c>
      <c r="O23" s="27">
        <f t="shared" si="1"/>
        <v>1.1165351296091455</v>
      </c>
      <c r="P23" s="24">
        <f t="shared" si="2"/>
        <v>-0.48292820015981192</v>
      </c>
      <c r="R23" s="2">
        <v>15</v>
      </c>
      <c r="S23" s="19">
        <f t="shared" si="3"/>
        <v>16.966558323008819</v>
      </c>
      <c r="T23" s="19">
        <f t="shared" si="4"/>
        <v>-0.48292820015981192</v>
      </c>
    </row>
    <row r="24" spans="2:20" x14ac:dyDescent="0.15">
      <c r="B24" s="2">
        <v>16</v>
      </c>
      <c r="C24" s="12">
        <v>7</v>
      </c>
      <c r="D24" s="12">
        <v>5</v>
      </c>
      <c r="E24" s="12">
        <v>9</v>
      </c>
      <c r="F24" s="12">
        <v>7</v>
      </c>
      <c r="G24" s="21">
        <v>8</v>
      </c>
      <c r="H24" s="24">
        <f t="shared" si="0"/>
        <v>15.962225450353458</v>
      </c>
      <c r="J24" s="2">
        <v>16</v>
      </c>
      <c r="K24" s="13">
        <f t="shared" si="5"/>
        <v>-0.26903725454150784</v>
      </c>
      <c r="L24" s="13">
        <f t="shared" si="1"/>
        <v>-2.5783633821903607</v>
      </c>
      <c r="M24" s="13">
        <f t="shared" si="1"/>
        <v>2.01363016970671</v>
      </c>
      <c r="N24" s="13">
        <f t="shared" si="1"/>
        <v>-0.33317736511859941</v>
      </c>
      <c r="O24" s="27">
        <f t="shared" si="1"/>
        <v>1.5240007991625637</v>
      </c>
      <c r="P24" s="24">
        <f t="shared" si="2"/>
        <v>-1.5291856689247012</v>
      </c>
      <c r="R24" s="2">
        <v>16</v>
      </c>
      <c r="S24" s="19">
        <f t="shared" si="3"/>
        <v>15.962225450353458</v>
      </c>
      <c r="T24" s="19">
        <f t="shared" si="4"/>
        <v>-1.5291856689247012</v>
      </c>
    </row>
    <row r="25" spans="2:20" x14ac:dyDescent="0.15">
      <c r="B25" s="2">
        <v>17</v>
      </c>
      <c r="C25" s="12">
        <v>6</v>
      </c>
      <c r="D25" s="12">
        <v>5</v>
      </c>
      <c r="E25" s="12">
        <v>5</v>
      </c>
      <c r="F25" s="12">
        <v>7</v>
      </c>
      <c r="G25" s="21">
        <v>9</v>
      </c>
      <c r="H25" s="24">
        <f t="shared" si="0"/>
        <v>14.161817514488796</v>
      </c>
      <c r="J25" s="2">
        <v>17</v>
      </c>
      <c r="K25" s="13">
        <f t="shared" si="5"/>
        <v>-0.44914955154689729</v>
      </c>
      <c r="L25" s="13">
        <f t="shared" si="1"/>
        <v>-1.7235862324377518</v>
      </c>
      <c r="M25" s="13">
        <f t="shared" si="1"/>
        <v>-1.1983646912563044</v>
      </c>
      <c r="N25" s="13">
        <f t="shared" si="1"/>
        <v>0.49394481557771996</v>
      </c>
      <c r="O25" s="27">
        <f t="shared" si="1"/>
        <v>3.254440322780666</v>
      </c>
      <c r="P25" s="24">
        <f t="shared" si="2"/>
        <v>-3.6076061357624551</v>
      </c>
      <c r="R25" s="2">
        <v>17</v>
      </c>
      <c r="S25" s="19">
        <f t="shared" si="3"/>
        <v>14.161817514488796</v>
      </c>
      <c r="T25" s="19">
        <f t="shared" si="4"/>
        <v>-3.6076061357624551</v>
      </c>
    </row>
    <row r="26" spans="2:20" x14ac:dyDescent="0.15">
      <c r="B26" s="2">
        <v>18</v>
      </c>
      <c r="C26" s="12">
        <v>3</v>
      </c>
      <c r="D26" s="12">
        <v>2</v>
      </c>
      <c r="E26" s="12">
        <v>3</v>
      </c>
      <c r="F26" s="12">
        <v>2</v>
      </c>
      <c r="G26" s="21">
        <v>0</v>
      </c>
      <c r="H26" s="24">
        <f t="shared" si="0"/>
        <v>4.5475678172127898</v>
      </c>
      <c r="J26" s="2">
        <v>18</v>
      </c>
      <c r="K26" s="13">
        <f t="shared" si="5"/>
        <v>0.92908326074658998</v>
      </c>
      <c r="L26" s="13">
        <f t="shared" si="1"/>
        <v>-0.15904239237703699</v>
      </c>
      <c r="M26" s="13">
        <f t="shared" si="1"/>
        <v>1.0096139665359365</v>
      </c>
      <c r="N26" s="13">
        <f t="shared" si="1"/>
        <v>-8.9189974621501467E-2</v>
      </c>
      <c r="O26" s="27">
        <f t="shared" si="1"/>
        <v>-1.8449836861170226</v>
      </c>
      <c r="P26" s="24">
        <f t="shared" si="2"/>
        <v>1.8504507915492279</v>
      </c>
      <c r="R26" s="2">
        <v>18</v>
      </c>
      <c r="S26" s="19">
        <f t="shared" si="3"/>
        <v>4.5475678172127898</v>
      </c>
      <c r="T26" s="19">
        <f t="shared" si="4"/>
        <v>1.8504507915492279</v>
      </c>
    </row>
    <row r="27" spans="2:20" x14ac:dyDescent="0.15">
      <c r="B27" s="2">
        <v>19</v>
      </c>
      <c r="C27" s="12">
        <v>4</v>
      </c>
      <c r="D27" s="12">
        <v>4</v>
      </c>
      <c r="E27" s="12">
        <v>6</v>
      </c>
      <c r="F27" s="12">
        <v>8</v>
      </c>
      <c r="G27" s="21">
        <v>8</v>
      </c>
      <c r="H27" s="24">
        <f t="shared" si="0"/>
        <v>13.26765084950269</v>
      </c>
      <c r="J27" s="2">
        <v>19</v>
      </c>
      <c r="K27" s="13">
        <f t="shared" si="5"/>
        <v>-2.0419550272138753</v>
      </c>
      <c r="L27" s="13">
        <f t="shared" si="1"/>
        <v>-2.2990639794109384</v>
      </c>
      <c r="M27" s="13">
        <f t="shared" si="1"/>
        <v>0.19299546281134639</v>
      </c>
      <c r="N27" s="13">
        <f t="shared" si="1"/>
        <v>1.9047323194075503</v>
      </c>
      <c r="O27" s="27">
        <f t="shared" si="1"/>
        <v>2.6172107037576664</v>
      </c>
      <c r="P27" s="24">
        <f t="shared" si="2"/>
        <v>-4.194679209874618</v>
      </c>
      <c r="R27" s="2">
        <v>19</v>
      </c>
      <c r="S27" s="19">
        <f t="shared" si="3"/>
        <v>13.26765084950269</v>
      </c>
      <c r="T27" s="19">
        <f t="shared" si="4"/>
        <v>-4.194679209874618</v>
      </c>
    </row>
    <row r="28" spans="2:20" ht="14.25" thickBot="1" x14ac:dyDescent="0.2">
      <c r="B28" s="2">
        <v>20</v>
      </c>
      <c r="C28" s="12">
        <v>9</v>
      </c>
      <c r="D28" s="12">
        <v>9</v>
      </c>
      <c r="E28" s="12">
        <v>7</v>
      </c>
      <c r="F28" s="12">
        <v>5</v>
      </c>
      <c r="G28" s="21">
        <v>5</v>
      </c>
      <c r="H28" s="25">
        <f t="shared" si="0"/>
        <v>15.760777101845107</v>
      </c>
      <c r="J28" s="2">
        <v>20</v>
      </c>
      <c r="K28" s="13">
        <f t="shared" si="5"/>
        <v>1.8227003013981395</v>
      </c>
      <c r="L28" s="13">
        <f t="shared" si="1"/>
        <v>1.5172779676005357</v>
      </c>
      <c r="M28" s="13">
        <f t="shared" si="1"/>
        <v>0.10180037308834322</v>
      </c>
      <c r="N28" s="13">
        <f t="shared" si="1"/>
        <v>-2.2406303406377965</v>
      </c>
      <c r="O28" s="27">
        <f t="shared" si="1"/>
        <v>-1.3942700366925198</v>
      </c>
      <c r="P28" s="25">
        <f t="shared" si="2"/>
        <v>3.1674286114228059</v>
      </c>
      <c r="R28" s="2">
        <v>20</v>
      </c>
      <c r="S28" s="19">
        <f t="shared" si="3"/>
        <v>15.760777101845107</v>
      </c>
      <c r="T28" s="19">
        <f t="shared" si="4"/>
        <v>3.1674286114228059</v>
      </c>
    </row>
    <row r="29" spans="2:20" ht="13.5" customHeight="1" x14ac:dyDescent="0.15">
      <c r="B29" s="3"/>
    </row>
    <row r="30" spans="2:20" ht="13.5" customHeight="1" x14ac:dyDescent="0.15"/>
    <row r="31" spans="2:20" ht="13.5" customHeight="1" x14ac:dyDescent="0.15"/>
  </sheetData>
  <mergeCells count="3">
    <mergeCell ref="R7:R8"/>
    <mergeCell ref="B7:B8"/>
    <mergeCell ref="J7:J8"/>
  </mergeCells>
  <phoneticPr fontId="5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主成分得点プロット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cp:lastPrinted>2011-06-09T13:14:19Z</cp:lastPrinted>
  <dcterms:created xsi:type="dcterms:W3CDTF">2010-10-13T00:50:25Z</dcterms:created>
  <dcterms:modified xsi:type="dcterms:W3CDTF">2011-07-31T06:48:07Z</dcterms:modified>
</cp:coreProperties>
</file>