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120" windowWidth="16035" windowHeight="12495" activeTab="1"/>
  </bookViews>
  <sheets>
    <sheet name="商品表" sheetId="1" r:id="rId1"/>
    <sheet name="注文表" sheetId="3" r:id="rId2"/>
    <sheet name="納品書" sheetId="4" r:id="rId3"/>
  </sheets>
  <calcPr calcId="152511"/>
</workbook>
</file>

<file path=xl/calcChain.xml><?xml version="1.0" encoding="utf-8"?>
<calcChain xmlns="http://schemas.openxmlformats.org/spreadsheetml/2006/main">
  <c r="F20" i="4" l="1"/>
  <c r="E20" i="4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10" i="3"/>
  <c r="G10" i="3"/>
  <c r="D10" i="3"/>
  <c r="E11" i="3"/>
  <c r="G11" i="3"/>
  <c r="F27" i="3"/>
  <c r="G27" i="3"/>
  <c r="F28" i="3"/>
  <c r="F29" i="3"/>
  <c r="F30" i="3"/>
  <c r="F31" i="3"/>
  <c r="G31" i="3"/>
  <c r="F32" i="3"/>
  <c r="F33" i="3"/>
  <c r="E9" i="3"/>
  <c r="G9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9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8" i="3"/>
  <c r="G29" i="3"/>
  <c r="G30" i="3"/>
  <c r="G32" i="3"/>
  <c r="G33" i="3"/>
  <c r="E8" i="3"/>
  <c r="G8" i="3"/>
  <c r="D8" i="3"/>
</calcChain>
</file>

<file path=xl/sharedStrings.xml><?xml version="1.0" encoding="utf-8"?>
<sst xmlns="http://schemas.openxmlformats.org/spreadsheetml/2006/main" count="96" uniqueCount="71">
  <si>
    <t>商品一覧表</t>
    <rPh sb="0" eb="2">
      <t>ショウヒン</t>
    </rPh>
    <rPh sb="2" eb="4">
      <t>イチラン</t>
    </rPh>
    <rPh sb="4" eb="5">
      <t>ヒョウ</t>
    </rPh>
    <phoneticPr fontId="2"/>
  </si>
  <si>
    <t>マーマレードはちみつ</t>
    <phoneticPr fontId="2"/>
  </si>
  <si>
    <t>森のレンゲ花はちみつ</t>
    <rPh sb="0" eb="1">
      <t>モリ</t>
    </rPh>
    <rPh sb="5" eb="6">
      <t>ハナ</t>
    </rPh>
    <phoneticPr fontId="2"/>
  </si>
  <si>
    <t>森のアカシア花はちみつ</t>
    <rPh sb="0" eb="1">
      <t>モリ</t>
    </rPh>
    <rPh sb="6" eb="7">
      <t>ハナ</t>
    </rPh>
    <phoneticPr fontId="2"/>
  </si>
  <si>
    <t>れもんはちみつ</t>
    <phoneticPr fontId="2"/>
  </si>
  <si>
    <t>部門</t>
    <rPh sb="0" eb="2">
      <t>ブモン</t>
    </rPh>
    <phoneticPr fontId="2"/>
  </si>
  <si>
    <t>ハチミツりんごジャム</t>
    <phoneticPr fontId="2"/>
  </si>
  <si>
    <t>ハチミツいちごジャム</t>
    <phoneticPr fontId="2"/>
  </si>
  <si>
    <t>ほっぺ</t>
    <phoneticPr fontId="2"/>
  </si>
  <si>
    <t>プロポリスつぶタイプ</t>
    <phoneticPr fontId="2"/>
  </si>
  <si>
    <t>いきいき</t>
    <phoneticPr fontId="2"/>
  </si>
  <si>
    <t>価格</t>
    <rPh sb="0" eb="2">
      <t>カカク</t>
    </rPh>
    <phoneticPr fontId="2"/>
  </si>
  <si>
    <t>商品名</t>
    <rPh sb="0" eb="2">
      <t>ショウヒン</t>
    </rPh>
    <rPh sb="2" eb="3">
      <t>メイ</t>
    </rPh>
    <phoneticPr fontId="2"/>
  </si>
  <si>
    <t>プロポリスドリンク</t>
    <phoneticPr fontId="2"/>
  </si>
  <si>
    <t>ローヤルゼリー</t>
    <phoneticPr fontId="2"/>
  </si>
  <si>
    <t>ハニーローション</t>
    <phoneticPr fontId="2"/>
  </si>
  <si>
    <t>つやつや</t>
    <phoneticPr fontId="2"/>
  </si>
  <si>
    <t>ハニーエッセンス</t>
    <phoneticPr fontId="2"/>
  </si>
  <si>
    <t>新製品</t>
    <rPh sb="0" eb="1">
      <t>シン</t>
    </rPh>
    <rPh sb="1" eb="3">
      <t>セイヒン</t>
    </rPh>
    <phoneticPr fontId="2"/>
  </si>
  <si>
    <t>ハニークリーム</t>
    <phoneticPr fontId="2"/>
  </si>
  <si>
    <t>H-01</t>
    <phoneticPr fontId="2"/>
  </si>
  <si>
    <t>H-02</t>
  </si>
  <si>
    <t>H-03</t>
  </si>
  <si>
    <t>H-04</t>
  </si>
  <si>
    <t>H-05</t>
  </si>
  <si>
    <t>H-06</t>
  </si>
  <si>
    <t>I-01</t>
    <phoneticPr fontId="2"/>
  </si>
  <si>
    <t>I-02</t>
  </si>
  <si>
    <t>I-03</t>
  </si>
  <si>
    <t>I-04</t>
  </si>
  <si>
    <t>T-01</t>
    <phoneticPr fontId="2"/>
  </si>
  <si>
    <t>T-02</t>
  </si>
  <si>
    <t>T-03</t>
  </si>
  <si>
    <t>サーモンコンドロイチン</t>
    <phoneticPr fontId="2"/>
  </si>
  <si>
    <t>I-05</t>
  </si>
  <si>
    <t>サーモンコラーゲン</t>
    <phoneticPr fontId="2"/>
  </si>
  <si>
    <t>備考1</t>
    <rPh sb="0" eb="2">
      <t>ビコウ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</si>
  <si>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</si>
  <si>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</si>
  <si>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</si>
  <si>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様</t>
    <rPh sb="0" eb="1">
      <t>サマ</t>
    </rPh>
    <phoneticPr fontId="2"/>
  </si>
  <si>
    <t>アカシア森レンゲ畑区1番地</t>
    <rPh sb="4" eb="5">
      <t>モリ</t>
    </rPh>
    <rPh sb="8" eb="9">
      <t>バタケ</t>
    </rPh>
    <rPh sb="9" eb="10">
      <t>ク</t>
    </rPh>
    <rPh sb="11" eb="13">
      <t>バンチ</t>
    </rPh>
    <phoneticPr fontId="2"/>
  </si>
  <si>
    <t>0XX0-832-903</t>
    <rPh sb="0" eb="12">
      <t>ハチミツ・クマサン</t>
    </rPh>
    <phoneticPr fontId="4" alignment="center"/>
  </si>
  <si>
    <t>ミエル・ド・ふぉれ</t>
    <phoneticPr fontId="2"/>
  </si>
  <si>
    <t>金額</t>
    <rPh sb="0" eb="2">
      <t>キンガク</t>
    </rPh>
    <phoneticPr fontId="2"/>
  </si>
  <si>
    <t>御用聞きに伺いますが、お急ぎのときは832-903（ハチミツ・クマサン）までご連絡ください。</t>
  </si>
  <si>
    <t>毎度ありがとうございます。お品物をご確認ください。</t>
    <rPh sb="0" eb="2">
      <t>マイド</t>
    </rPh>
    <rPh sb="14" eb="16">
      <t>シナモノ</t>
    </rPh>
    <rPh sb="18" eb="20">
      <t>カクニン</t>
    </rPh>
    <phoneticPr fontId="2"/>
  </si>
  <si>
    <t>No</t>
    <phoneticPr fontId="2"/>
  </si>
  <si>
    <t>合計</t>
    <rPh sb="0" eb="2">
      <t>ゴウケイ</t>
    </rPh>
    <phoneticPr fontId="2"/>
  </si>
  <si>
    <t>発行日：</t>
    <rPh sb="0" eb="3">
      <t>ハッコウビ</t>
    </rPh>
    <phoneticPr fontId="2"/>
  </si>
  <si>
    <t>注文表</t>
    <rPh sb="0" eb="2">
      <t>チュウモン</t>
    </rPh>
    <rPh sb="2" eb="3">
      <t>ヒョウ</t>
    </rPh>
    <phoneticPr fontId="2"/>
  </si>
  <si>
    <t>H-01</t>
  </si>
  <si>
    <t>H-07</t>
  </si>
  <si>
    <t>ハチミツキャンディー</t>
    <phoneticPr fontId="2"/>
  </si>
  <si>
    <t>T-01</t>
  </si>
  <si>
    <t>白八木</t>
    <rPh sb="0" eb="1">
      <t>シロ</t>
    </rPh>
    <rPh sb="1" eb="3">
      <t>ヤギ</t>
    </rPh>
    <phoneticPr fontId="2"/>
  </si>
  <si>
    <t>名前</t>
    <rPh sb="0" eb="2">
      <t>ナマエ</t>
    </rPh>
    <phoneticPr fontId="2"/>
  </si>
  <si>
    <t>注文日</t>
    <rPh sb="0" eb="2">
      <t>チュウモン</t>
    </rPh>
    <rPh sb="2" eb="3">
      <t>ビ</t>
    </rPh>
    <phoneticPr fontId="2"/>
  </si>
  <si>
    <t>本日の注文者</t>
    <rPh sb="0" eb="2">
      <t>ホンジツ</t>
    </rPh>
    <rPh sb="3" eb="5">
      <t>チュウモン</t>
    </rPh>
    <rPh sb="5" eb="6">
      <t>シャ</t>
    </rPh>
    <phoneticPr fontId="2"/>
  </si>
  <si>
    <t>藩田</t>
    <rPh sb="0" eb="1">
      <t>パン</t>
    </rPh>
    <rPh sb="1" eb="2">
      <t>タ</t>
    </rPh>
    <phoneticPr fontId="2"/>
  </si>
  <si>
    <t>H-05</t>
    <phoneticPr fontId="2"/>
  </si>
  <si>
    <t>来恩志</t>
    <rPh sb="0" eb="1">
      <t>ライ</t>
    </rPh>
    <rPh sb="1" eb="3">
      <t>オンジ</t>
    </rPh>
    <phoneticPr fontId="2"/>
  </si>
  <si>
    <t>樹林</t>
    <rPh sb="0" eb="2">
      <t>キリン</t>
    </rPh>
    <phoneticPr fontId="2"/>
  </si>
  <si>
    <t>H-02</t>
    <phoneticPr fontId="2"/>
  </si>
  <si>
    <t>I-02</t>
    <phoneticPr fontId="2"/>
  </si>
  <si>
    <t>納品書　兼　領収書</t>
    <rPh sb="0" eb="3">
      <t>ノウヒンショ</t>
    </rPh>
    <rPh sb="4" eb="5">
      <t>ケン</t>
    </rPh>
    <rPh sb="6" eb="9">
      <t>リョウシュウショ</t>
    </rPh>
    <phoneticPr fontId="2"/>
  </si>
  <si>
    <t>品番</t>
    <rPh sb="0" eb="2">
      <t>ヒンバン</t>
    </rPh>
    <phoneticPr fontId="2"/>
  </si>
  <si>
    <t>絵美</t>
    <rPh sb="0" eb="2">
      <t>エミ</t>
    </rPh>
    <phoneticPr fontId="2"/>
  </si>
  <si>
    <t>藩田</t>
    <rPh sb="0" eb="1">
      <t>ハン</t>
    </rPh>
    <rPh sb="1" eb="2">
      <t>タ</t>
    </rPh>
    <phoneticPr fontId="2"/>
  </si>
  <si>
    <t>来恩志</t>
    <rPh sb="0" eb="1">
      <t>ライ</t>
    </rPh>
    <rPh sb="1" eb="2">
      <t>オン</t>
    </rPh>
    <rPh sb="2" eb="3">
      <t>ココロザシ</t>
    </rPh>
    <phoneticPr fontId="2"/>
  </si>
  <si>
    <t>樹林</t>
    <rPh sb="0" eb="1">
      <t>キ</t>
    </rPh>
    <rPh sb="1" eb="2">
      <t>リン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</si>
</sst>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#,###"/>
    <numFmt numFmtId="183" formatCode="m/d;@"/>
  </numFmts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indexed="56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46"/>
      <name val="ＭＳ Ｐゴシック"/>
      <family val="3"/>
      <charset val="128"/>
    </font>
    <font>
      <b/>
      <sz val="11"/>
      <color indexed="46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lightGray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hair">
        <color indexed="44"/>
      </top>
      <bottom style="hair">
        <color indexed="44"/>
      </bottom>
      <diagonal/>
    </border>
    <border>
      <left style="thin">
        <color indexed="48"/>
      </left>
      <right style="thin">
        <color indexed="48"/>
      </right>
      <top style="hair">
        <color indexed="44"/>
      </top>
      <bottom style="thin">
        <color indexed="48"/>
      </bottom>
      <diagonal/>
    </border>
    <border>
      <left style="thin">
        <color indexed="48"/>
      </left>
      <right style="thin">
        <color indexed="48"/>
      </right>
      <top/>
      <bottom style="hair">
        <color indexed="4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 style="thin">
        <color indexed="31"/>
      </right>
      <top/>
      <bottom/>
      <diagonal/>
    </border>
    <border>
      <left style="thick">
        <color indexed="43"/>
      </left>
      <right style="thick">
        <color indexed="43"/>
      </right>
      <top style="thick">
        <color indexed="43"/>
      </top>
      <bottom style="thick">
        <color indexed="4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13"/>
      </left>
      <right style="hair">
        <color indexed="13"/>
      </right>
      <top style="thick">
        <color indexed="43"/>
      </top>
      <bottom style="hair">
        <color indexed="13"/>
      </bottom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double">
        <color indexed="43"/>
      </left>
      <right/>
      <top style="double">
        <color indexed="43"/>
      </top>
      <bottom style="double">
        <color indexed="43"/>
      </bottom>
      <diagonal/>
    </border>
    <border>
      <left/>
      <right/>
      <top style="double">
        <color indexed="43"/>
      </top>
      <bottom style="double">
        <color indexed="43"/>
      </bottom>
      <diagonal/>
    </border>
    <border>
      <left/>
      <right style="double">
        <color indexed="43"/>
      </right>
      <top style="double">
        <color indexed="43"/>
      </top>
      <bottom style="double">
        <color indexed="43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1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2" borderId="4" xfId="0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5" xfId="0" applyBorder="1">
      <alignment vertical="center"/>
    </xf>
    <xf numFmtId="38" fontId="0" fillId="0" borderId="5" xfId="1" applyFont="1" applyBorder="1">
      <alignment vertical="center"/>
    </xf>
    <xf numFmtId="0" fontId="0" fillId="0" borderId="6" xfId="0" applyBorder="1">
      <alignment vertical="center"/>
    </xf>
    <xf numFmtId="38" fontId="0" fillId="0" borderId="6" xfId="1" applyFont="1" applyBorder="1">
      <alignment vertical="center"/>
    </xf>
    <xf numFmtId="0" fontId="0" fillId="0" borderId="7" xfId="0" applyBorder="1">
      <alignment vertical="center"/>
    </xf>
    <xf numFmtId="38" fontId="0" fillId="0" borderId="7" xfId="1" applyFont="1" applyBorder="1">
      <alignment vertical="center"/>
    </xf>
    <xf numFmtId="0" fontId="0" fillId="2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0" borderId="9" xfId="0" applyBorder="1">
      <alignment vertical="center"/>
    </xf>
    <xf numFmtId="0" fontId="0" fillId="3" borderId="10" xfId="0" applyFill="1" applyBorder="1" applyAlignment="1">
      <alignment horizontal="center" vertical="center"/>
    </xf>
    <xf numFmtId="180" fontId="0" fillId="0" borderId="9" xfId="1" applyNumberFormat="1" applyFont="1" applyBorder="1">
      <alignment vertical="center"/>
    </xf>
    <xf numFmtId="14" fontId="0" fillId="0" borderId="0" xfId="0" applyNumberFormat="1">
      <alignment vertical="center"/>
    </xf>
    <xf numFmtId="0" fontId="11" fillId="4" borderId="11" xfId="0" applyFont="1" applyFill="1" applyBorder="1">
      <alignment vertical="center"/>
    </xf>
    <xf numFmtId="183" fontId="0" fillId="0" borderId="9" xfId="0" applyNumberFormat="1" applyBorder="1">
      <alignment vertical="center"/>
    </xf>
    <xf numFmtId="180" fontId="12" fillId="0" borderId="12" xfId="0" applyNumberFormat="1" applyFont="1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9" fillId="0" borderId="0" xfId="0" applyFont="1" applyAlignment="1">
      <alignment horizontal="center" vertical="center"/>
    </xf>
    <xf numFmtId="0" fontId="10" fillId="5" borderId="15" xfId="0" applyFont="1" applyFill="1" applyBorder="1" applyAlignment="1">
      <alignment horizontal="center" vertical="center"/>
    </xf>
    <xf numFmtId="0" fontId="10" fillId="5" borderId="16" xfId="0" applyFont="1" applyFill="1" applyBorder="1" applyAlignment="1">
      <alignment horizontal="center" vertical="center"/>
    </xf>
    <xf numFmtId="0" fontId="10" fillId="5" borderId="17" xfId="0" applyFon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19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342900</xdr:colOff>
      <xdr:row>0</xdr:row>
      <xdr:rowOff>85725</xdr:rowOff>
    </xdr:from>
    <xdr:to>
      <xdr:col>3</xdr:col>
      <xdr:colOff>1314450</xdr:colOff>
      <xdr:row>2</xdr:row>
      <xdr:rowOff>95250</xdr:rowOff>
    </xdr:to>
    <xdr:sp macro="" textlink="">
      <xdr:nvSpPr>
        <xdr:cNvPr id="1026" name="AutoShape 2"/>
        <xdr:cNvSpPr>
          <a:spLocks noChangeArrowheads="1"/>
        </xdr:cNvSpPr>
      </xdr:nvSpPr>
      <xdr:spPr bwMode="auto">
        <a:xfrm>
          <a:off x="1714500" y="85725"/>
          <a:ext cx="1409700" cy="381000"/>
        </a:xfrm>
        <a:prstGeom prst="bevel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納品書シート作成</a:t>
          </a:r>
        </a:p>
      </xdr:txBody>
    </xdr:sp>
    <xdr:clientData/>
  </xdr:twoCellAnchor>
  <xdr:twoCellAnchor>
    <xdr:from>
      <xdr:col>0</xdr:col>
      <xdr:colOff>171450</xdr:colOff>
      <xdr:row>0</xdr:row>
      <xdr:rowOff>85725</xdr:rowOff>
    </xdr:from>
    <xdr:to>
      <xdr:col>2</xdr:col>
      <xdr:colOff>114300</xdr:colOff>
      <xdr:row>2</xdr:row>
      <xdr:rowOff>95250</xdr:rowOff>
    </xdr:to>
    <xdr:sp macro="" textlink="">
      <xdr:nvSpPr>
        <xdr:cNvPr id="1027" name="AutoShape 3"/>
        <xdr:cNvSpPr>
          <a:spLocks noChangeArrowheads="1"/>
        </xdr:cNvSpPr>
      </xdr:nvSpPr>
      <xdr:spPr bwMode="auto">
        <a:xfrm>
          <a:off x="171450" y="85725"/>
          <a:ext cx="1314450" cy="381000"/>
        </a:xfrm>
        <a:prstGeom prst="bevel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本日の注文者</a:t>
          </a:r>
        </a:p>
      </xdr:txBody>
    </xdr:sp>
    <xdr:clientData/>
  </xdr:twoCellAnchor>
  <xdr:twoCellAnchor>
    <xdr:from>
      <xdr:col>4</xdr:col>
      <xdr:colOff>28575</xdr:colOff>
      <xdr:row>0</xdr:row>
      <xdr:rowOff>85725</xdr:rowOff>
    </xdr:from>
    <xdr:to>
      <xdr:col>6</xdr:col>
      <xdr:colOff>447675</xdr:colOff>
      <xdr:row>2</xdr:row>
      <xdr:rowOff>95250</xdr:rowOff>
    </xdr:to>
    <xdr:sp macro="" textlink="">
      <xdr:nvSpPr>
        <xdr:cNvPr id="1029" name="AutoShape 5"/>
        <xdr:cNvSpPr>
          <a:spLocks noChangeArrowheads="1"/>
        </xdr:cNvSpPr>
      </xdr:nvSpPr>
      <xdr:spPr bwMode="auto">
        <a:xfrm>
          <a:off x="3362325" y="85725"/>
          <a:ext cx="1466850" cy="381000"/>
        </a:xfrm>
        <a:prstGeom prst="bevel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明細記入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18"/>
  <sheetViews>
    <sheetView workbookViewId="0">
      <selection activeCell="A3" sqref="A3"/>
    </sheetView>
  </sheetViews>
  <sheetFormatPr defaultRowHeight="13.5"/>
  <cols>
    <col min="2" max="2" width="21.75" bestFit="1" customWidth="1"/>
  </cols>
  <sheetData>
    <row r="1" spans="1:5" ht="14.25">
      <c r="A1" s="28" t="s">
        <v>0</v>
      </c>
      <c r="B1" s="28"/>
      <c r="C1" s="28"/>
      <c r="D1" s="28"/>
      <c r="E1" s="28"/>
    </row>
    <row r="3" spans="1:5">
      <c r="A3" s="17" t="s">
        <v>66</v>
      </c>
      <c r="B3" s="17" t="s">
        <v>12</v>
      </c>
      <c r="C3" s="17" t="s">
        <v>5</v>
      </c>
      <c r="D3" s="17" t="s">
        <v>11</v>
      </c>
      <c r="E3" s="17" t="s">
        <v>36</v>
      </c>
    </row>
    <row r="4" spans="1:5">
      <c r="A4" s="15" t="s">
        <v>20</v>
      </c>
      <c r="B4" s="15" t="s">
        <v>2</v>
      </c>
      <c r="C4" s="15" t="s">
        <v>8</v>
      </c>
      <c r="D4" s="16">
        <v>150</v>
      </c>
      <c r="E4" s="15"/>
    </row>
    <row r="5" spans="1:5">
      <c r="A5" s="11" t="s">
        <v>21</v>
      </c>
      <c r="B5" s="11" t="s">
        <v>3</v>
      </c>
      <c r="C5" s="11" t="s">
        <v>8</v>
      </c>
      <c r="D5" s="12">
        <v>250</v>
      </c>
      <c r="E5" s="11"/>
    </row>
    <row r="6" spans="1:5">
      <c r="A6" s="11" t="s">
        <v>22</v>
      </c>
      <c r="B6" s="11" t="s">
        <v>1</v>
      </c>
      <c r="C6" s="11" t="s">
        <v>8</v>
      </c>
      <c r="D6" s="12">
        <v>300</v>
      </c>
      <c r="E6" s="11"/>
    </row>
    <row r="7" spans="1:5">
      <c r="A7" s="11" t="s">
        <v>23</v>
      </c>
      <c r="B7" s="11" t="s">
        <v>4</v>
      </c>
      <c r="C7" s="11" t="s">
        <v>8</v>
      </c>
      <c r="D7" s="12">
        <v>200</v>
      </c>
      <c r="E7" s="11"/>
    </row>
    <row r="8" spans="1:5">
      <c r="A8" s="11" t="s">
        <v>24</v>
      </c>
      <c r="B8" s="11" t="s">
        <v>6</v>
      </c>
      <c r="C8" s="11" t="s">
        <v>8</v>
      </c>
      <c r="D8" s="12">
        <v>100</v>
      </c>
      <c r="E8" s="11"/>
    </row>
    <row r="9" spans="1:5">
      <c r="A9" s="11" t="s">
        <v>25</v>
      </c>
      <c r="B9" s="11" t="s">
        <v>7</v>
      </c>
      <c r="C9" s="11" t="s">
        <v>8</v>
      </c>
      <c r="D9" s="12">
        <v>120</v>
      </c>
      <c r="E9" s="11"/>
    </row>
    <row r="10" spans="1:5">
      <c r="A10" s="11" t="s">
        <v>52</v>
      </c>
      <c r="B10" s="11" t="s">
        <v>53</v>
      </c>
      <c r="C10" s="11" t="s">
        <v>8</v>
      </c>
      <c r="D10" s="12">
        <v>100</v>
      </c>
      <c r="E10" s="11"/>
    </row>
    <row r="11" spans="1:5">
      <c r="A11" s="11" t="s">
        <v>26</v>
      </c>
      <c r="B11" s="11" t="s">
        <v>9</v>
      </c>
      <c r="C11" s="11" t="s">
        <v>10</v>
      </c>
      <c r="D11" s="12">
        <v>5000</v>
      </c>
      <c r="E11" s="11"/>
    </row>
    <row r="12" spans="1:5">
      <c r="A12" s="11" t="s">
        <v>27</v>
      </c>
      <c r="B12" s="11" t="s">
        <v>13</v>
      </c>
      <c r="C12" s="11" t="s">
        <v>10</v>
      </c>
      <c r="D12" s="12">
        <v>5000</v>
      </c>
      <c r="E12" s="11"/>
    </row>
    <row r="13" spans="1:5">
      <c r="A13" s="11" t="s">
        <v>28</v>
      </c>
      <c r="B13" s="11" t="s">
        <v>14</v>
      </c>
      <c r="C13" s="11" t="s">
        <v>10</v>
      </c>
      <c r="D13" s="12">
        <v>8000</v>
      </c>
      <c r="E13" s="11"/>
    </row>
    <row r="14" spans="1:5">
      <c r="A14" s="11" t="s">
        <v>29</v>
      </c>
      <c r="B14" s="11" t="s">
        <v>33</v>
      </c>
      <c r="C14" s="11" t="s">
        <v>10</v>
      </c>
      <c r="D14" s="12">
        <v>6000</v>
      </c>
      <c r="E14" s="11" t="s">
        <v>18</v>
      </c>
    </row>
    <row r="15" spans="1:5">
      <c r="A15" s="11" t="s">
        <v>34</v>
      </c>
      <c r="B15" s="11" t="s">
        <v>35</v>
      </c>
      <c r="C15" s="11" t="s">
        <v>10</v>
      </c>
      <c r="D15" s="12">
        <v>5000</v>
      </c>
      <c r="E15" s="11" t="s">
        <v>18</v>
      </c>
    </row>
    <row r="16" spans="1:5">
      <c r="A16" s="11" t="s">
        <v>30</v>
      </c>
      <c r="B16" s="11" t="s">
        <v>15</v>
      </c>
      <c r="C16" s="11" t="s">
        <v>16</v>
      </c>
      <c r="D16" s="12">
        <v>1000</v>
      </c>
      <c r="E16" s="11"/>
    </row>
    <row r="17" spans="1:5">
      <c r="A17" s="11" t="s">
        <v>31</v>
      </c>
      <c r="B17" s="11" t="s">
        <v>17</v>
      </c>
      <c r="C17" s="11" t="s">
        <v>16</v>
      </c>
      <c r="D17" s="12">
        <v>4000</v>
      </c>
      <c r="E17" s="11"/>
    </row>
    <row r="18" spans="1:5">
      <c r="A18" s="13" t="s">
        <v>32</v>
      </c>
      <c r="B18" s="13" t="s">
        <v>19</v>
      </c>
      <c r="C18" s="13" t="s">
        <v>16</v>
      </c>
      <c r="D18" s="14">
        <v>3500</v>
      </c>
      <c r="E18" s="13"/>
    </row>
  </sheetData>
  <mergeCells count="1">
    <mergeCell ref="A1:E1"/>
  </mergeCells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33"/>
  <sheetViews>
    <sheetView tabSelected="1" workbookViewId="0"/>
  </sheetViews>
  <sheetFormatPr defaultRowHeight="13.5"/>
  <cols>
    <col min="1" max="1" width="8" customWidth="1"/>
    <col min="2" max="2" width="10" customWidth="1"/>
    <col min="3" max="3" width="5.75" bestFit="1" customWidth="1"/>
    <col min="4" max="4" width="20" customWidth="1"/>
    <col min="5" max="6" width="6.875" customWidth="1"/>
    <col min="8" max="8" width="2.75" customWidth="1"/>
    <col min="9" max="9" width="13" bestFit="1" customWidth="1"/>
  </cols>
  <sheetData>
    <row r="1" spans="1:9" ht="15" thickTop="1" thickBot="1">
      <c r="I1" s="23" t="s">
        <v>58</v>
      </c>
    </row>
    <row r="2" spans="1:9" ht="14.25" thickTop="1">
      <c r="I2" s="26" t="s">
        <v>67</v>
      </c>
    </row>
    <row r="3" spans="1:9">
      <c r="C3" s="22"/>
      <c r="I3" s="27" t="s">
        <v>55</v>
      </c>
    </row>
    <row r="4" spans="1:9" ht="14.25" thickBot="1">
      <c r="I4" s="27" t="s">
        <v>68</v>
      </c>
    </row>
    <row r="5" spans="1:9" ht="13.5" customHeight="1" thickTop="1" thickBot="1">
      <c r="A5" s="29" t="s">
        <v>50</v>
      </c>
      <c r="B5" s="30"/>
      <c r="C5" s="30"/>
      <c r="D5" s="30"/>
      <c r="E5" s="30"/>
      <c r="F5" s="30"/>
      <c r="G5" s="31"/>
      <c r="I5" s="27" t="s">
        <v>69</v>
      </c>
    </row>
    <row r="6" spans="1:9" ht="14.25" thickTop="1">
      <c r="I6" s="27" t="s">
        <v>70</v>
      </c>
    </row>
    <row r="7" spans="1:9">
      <c r="A7" s="18" t="s">
        <v>57</v>
      </c>
      <c r="B7" s="18" t="s">
        <v>56</v>
      </c>
      <c r="C7" s="18" t="s">
        <v>66</v>
      </c>
      <c r="D7" s="18" t="s">
        <v>38</v>
      </c>
      <c r="E7" s="20" t="s">
        <v>11</v>
      </c>
      <c r="F7" s="18" t="s">
        <v>39</v>
      </c>
      <c r="G7" s="20" t="s">
        <v>48</v>
      </c>
      <c r="I7" s="27"/>
    </row>
    <row r="8" spans="1:9">
      <c r="A8" s="24">
        <v>40166</v>
      </c>
      <c r="B8" s="19" t="s">
        <v>67</v>
      </c>
      <c r="C8" s="19" t="s">
        <v>51</v>
      </c>
      <c r="D8" s="19" t="str">
        <f>VLOOKUP($C8,商品表!$A$4:$D$18,2,FALSE)</f>
        <v>森のレンゲ花はちみつ</v>
      </c>
      <c r="E8" s="21">
        <f>VLOOKUP($C8,商品表!$A$4:$D$18,4,FALSE)</f>
        <v>150</v>
      </c>
      <c r="F8" s="19">
        <v>2</v>
      </c>
      <c r="G8" s="21">
        <f>F8*E8</f>
        <v>300</v>
      </c>
      <c r="I8" s="27"/>
    </row>
    <row r="9" spans="1:9">
      <c r="A9" s="24">
        <v>40166</v>
      </c>
      <c r="B9" s="19" t="s">
        <v>67</v>
      </c>
      <c r="C9" s="19" t="s">
        <v>54</v>
      </c>
      <c r="D9" s="19" t="str">
        <f>IF(C9="","",VLOOKUP($C9,商品表!$A$4:$D$18,2,FALSE))</f>
        <v>ハニーローション</v>
      </c>
      <c r="E9" s="21">
        <f>IF(C9="",0,VLOOKUP($C9,商品表!$A$4:$D$18,4,FALSE))</f>
        <v>1000</v>
      </c>
      <c r="F9" s="19">
        <v>1</v>
      </c>
      <c r="G9" s="21">
        <f>F9*E9</f>
        <v>1000</v>
      </c>
      <c r="I9" s="27"/>
    </row>
    <row r="10" spans="1:9">
      <c r="A10" s="24">
        <v>40166</v>
      </c>
      <c r="B10" s="19" t="s">
        <v>55</v>
      </c>
      <c r="C10" s="19" t="s">
        <v>54</v>
      </c>
      <c r="D10" s="19" t="str">
        <f>IF(C10="","",VLOOKUP($C10,商品表!$A$4:$D$18,2,FALSE))</f>
        <v>ハニーローション</v>
      </c>
      <c r="E10" s="21">
        <f>IF(C10="",0,VLOOKUP($C10,商品表!$A$4:$D$18,4,FALSE))</f>
        <v>1000</v>
      </c>
      <c r="F10" s="19">
        <v>1</v>
      </c>
      <c r="G10" s="21">
        <f>F10*E10</f>
        <v>1000</v>
      </c>
      <c r="I10" s="27"/>
    </row>
    <row r="11" spans="1:9">
      <c r="A11" s="24">
        <v>40166</v>
      </c>
      <c r="B11" s="19" t="s">
        <v>59</v>
      </c>
      <c r="C11" s="19" t="s">
        <v>60</v>
      </c>
      <c r="D11" s="19" t="str">
        <f>IF(C11="","",VLOOKUP($C11,商品表!$A$4:$D$18,2,FALSE))</f>
        <v>ハチミツりんごジャム</v>
      </c>
      <c r="E11" s="21">
        <f>IF(C11="",0,VLOOKUP($C11,商品表!$A$4:$D$18,4,FALSE))</f>
        <v>100</v>
      </c>
      <c r="F11" s="19">
        <v>3</v>
      </c>
      <c r="G11" s="21">
        <f>F11*E11</f>
        <v>300</v>
      </c>
      <c r="I11" s="27"/>
    </row>
    <row r="12" spans="1:9">
      <c r="A12" s="24">
        <v>40166</v>
      </c>
      <c r="B12" s="19" t="s">
        <v>61</v>
      </c>
      <c r="C12" s="19" t="s">
        <v>26</v>
      </c>
      <c r="D12" s="19" t="str">
        <f>IF(C12="","",VLOOKUP($C12,商品表!$A$4:$D$18,2,FALSE))</f>
        <v>プロポリスつぶタイプ</v>
      </c>
      <c r="E12" s="21">
        <f>IF(C12="",0,VLOOKUP($C12,商品表!$A$4:$D$18,4,FALSE))</f>
        <v>5000</v>
      </c>
      <c r="F12" s="19">
        <v>1</v>
      </c>
      <c r="G12" s="21">
        <f t="shared" ref="G12:G33" si="0">E12*F12</f>
        <v>5000</v>
      </c>
      <c r="I12" s="27"/>
    </row>
    <row r="13" spans="1:9">
      <c r="A13" s="24">
        <v>40166</v>
      </c>
      <c r="B13" s="19" t="s">
        <v>62</v>
      </c>
      <c r="C13" s="19" t="s">
        <v>63</v>
      </c>
      <c r="D13" s="19" t="str">
        <f>IF(C13="","",VLOOKUP($C13,商品表!$A$4:$D$18,2,FALSE))</f>
        <v>森のアカシア花はちみつ</v>
      </c>
      <c r="E13" s="21">
        <f>IF(C13="",0,VLOOKUP($C13,商品表!$A$4:$D$18,4,FALSE))</f>
        <v>250</v>
      </c>
      <c r="F13" s="19">
        <v>3</v>
      </c>
      <c r="G13" s="21">
        <f t="shared" si="0"/>
        <v>750</v>
      </c>
      <c r="I13" s="27"/>
    </row>
    <row r="14" spans="1:9">
      <c r="A14" s="24">
        <v>40166</v>
      </c>
      <c r="B14" s="19" t="s">
        <v>62</v>
      </c>
      <c r="C14" s="19" t="s">
        <v>64</v>
      </c>
      <c r="D14" s="19" t="str">
        <f>IF(C14="","",VLOOKUP($C14,商品表!$A$4:$D$18,2,FALSE))</f>
        <v>プロポリスドリンク</v>
      </c>
      <c r="E14" s="21">
        <f>IF(C14="",0,VLOOKUP($C14,商品表!$A$4:$D$18,4,FALSE))</f>
        <v>5000</v>
      </c>
      <c r="F14" s="19">
        <v>1</v>
      </c>
      <c r="G14" s="21">
        <f t="shared" si="0"/>
        <v>5000</v>
      </c>
      <c r="I14" s="27"/>
    </row>
    <row r="15" spans="1:9">
      <c r="A15" s="24"/>
      <c r="B15" s="19"/>
      <c r="C15" s="19"/>
      <c r="D15" s="19" t="str">
        <f>IF(C15="","",VLOOKUP($C15,商品表!$A$4:$D$18,2,FALSE))</f>
        <v/>
      </c>
      <c r="E15" s="21">
        <f>IF(C15="",0,VLOOKUP($C15,商品表!$A$4:$D$18,4,FALSE))</f>
        <v>0</v>
      </c>
      <c r="F15" s="19"/>
      <c r="G15" s="21">
        <f t="shared" si="0"/>
        <v>0</v>
      </c>
      <c r="I15" s="27"/>
    </row>
    <row r="16" spans="1:9">
      <c r="A16" s="24"/>
      <c r="B16" s="19"/>
      <c r="C16" s="19"/>
      <c r="D16" s="19" t="str">
        <f>IF(C16="","",VLOOKUP($C16,商品表!$A$4:$D$18,2,FALSE))</f>
        <v/>
      </c>
      <c r="E16" s="21">
        <f>IF(C16="",0,VLOOKUP($C16,商品表!$A$4:$D$18,4,FALSE))</f>
        <v>0</v>
      </c>
      <c r="F16" s="19"/>
      <c r="G16" s="21">
        <f t="shared" si="0"/>
        <v>0</v>
      </c>
      <c r="I16" s="27"/>
    </row>
    <row r="17" spans="1:9">
      <c r="A17" s="24"/>
      <c r="B17" s="19"/>
      <c r="C17" s="19"/>
      <c r="D17" s="19" t="str">
        <f>IF(C17="","",VLOOKUP($C17,商品表!$A$4:$D$18,2,FALSE))</f>
        <v/>
      </c>
      <c r="E17" s="21">
        <f>IF(C17="",0,VLOOKUP($C17,商品表!$A$4:$D$18,4,FALSE))</f>
        <v>0</v>
      </c>
      <c r="F17" s="19"/>
      <c r="G17" s="21">
        <f t="shared" si="0"/>
        <v>0</v>
      </c>
      <c r="I17" s="27"/>
    </row>
    <row r="18" spans="1:9">
      <c r="A18" s="24"/>
      <c r="B18" s="19"/>
      <c r="C18" s="19"/>
      <c r="D18" s="19" t="str">
        <f>IF(C18="","",VLOOKUP($C18,商品表!$A$4:$D$18,2,FALSE))</f>
        <v/>
      </c>
      <c r="E18" s="21">
        <f>IF(C18="",0,VLOOKUP($C18,商品表!$A$4:$D$18,4,FALSE))</f>
        <v>0</v>
      </c>
      <c r="F18" s="19"/>
      <c r="G18" s="21">
        <f t="shared" si="0"/>
        <v>0</v>
      </c>
      <c r="I18" s="27"/>
    </row>
    <row r="19" spans="1:9">
      <c r="A19" s="24"/>
      <c r="B19" s="19"/>
      <c r="C19" s="19"/>
      <c r="D19" s="19" t="str">
        <f>IF(C19="","",VLOOKUP($C19,商品表!$A$4:$D$18,2,FALSE))</f>
        <v/>
      </c>
      <c r="E19" s="21">
        <f>IF(C19="",0,VLOOKUP($C19,商品表!$A$4:$D$18,4,FALSE))</f>
        <v>0</v>
      </c>
      <c r="F19" s="19"/>
      <c r="G19" s="21">
        <f t="shared" si="0"/>
        <v>0</v>
      </c>
      <c r="I19" s="27"/>
    </row>
    <row r="20" spans="1:9">
      <c r="A20" s="24"/>
      <c r="B20" s="19"/>
      <c r="C20" s="19"/>
      <c r="D20" s="19" t="str">
        <f>IF(C20="","",VLOOKUP($C20,商品表!$A$4:$D$18,2,FALSE))</f>
        <v/>
      </c>
      <c r="E20" s="21">
        <f>IF(C20="",0,VLOOKUP($C20,商品表!$A$4:$D$18,4,FALSE))</f>
        <v>0</v>
      </c>
      <c r="F20" s="19"/>
      <c r="G20" s="21">
        <f t="shared" si="0"/>
        <v>0</v>
      </c>
      <c r="I20" s="27"/>
    </row>
    <row r="21" spans="1:9">
      <c r="A21" s="24"/>
      <c r="B21" s="19"/>
      <c r="C21" s="19"/>
      <c r="D21" s="19" t="str">
        <f>IF(C21="","",VLOOKUP($C21,商品表!$A$4:$D$18,2,FALSE))</f>
        <v/>
      </c>
      <c r="E21" s="21">
        <f>IF(C21="",0,VLOOKUP($C21,商品表!$A$4:$D$18,4,FALSE))</f>
        <v>0</v>
      </c>
      <c r="F21" s="19"/>
      <c r="G21" s="21">
        <f t="shared" si="0"/>
        <v>0</v>
      </c>
      <c r="I21" s="27"/>
    </row>
    <row r="22" spans="1:9">
      <c r="A22" s="24"/>
      <c r="B22" s="19"/>
      <c r="C22" s="19"/>
      <c r="D22" s="19" t="str">
        <f>IF(C22="","",VLOOKUP($C22,商品表!$A$4:$D$18,2,FALSE))</f>
        <v/>
      </c>
      <c r="E22" s="21">
        <f>IF(C22="",0,VLOOKUP($C22,商品表!$A$4:$D$18,4,FALSE))</f>
        <v>0</v>
      </c>
      <c r="F22" s="19"/>
      <c r="G22" s="21">
        <f t="shared" si="0"/>
        <v>0</v>
      </c>
      <c r="I22" s="27"/>
    </row>
    <row r="23" spans="1:9">
      <c r="A23" s="24"/>
      <c r="B23" s="19"/>
      <c r="C23" s="19"/>
      <c r="D23" s="19" t="str">
        <f>IF(C23="","",VLOOKUP($C23,商品表!$A$4:$D$18,2,FALSE))</f>
        <v/>
      </c>
      <c r="E23" s="21">
        <f>IF(C23="",0,VLOOKUP($C23,商品表!$A$4:$D$18,4,FALSE))</f>
        <v>0</v>
      </c>
      <c r="F23" s="19"/>
      <c r="G23" s="21">
        <f t="shared" si="0"/>
        <v>0</v>
      </c>
      <c r="I23" s="27"/>
    </row>
    <row r="24" spans="1:9">
      <c r="A24" s="24"/>
      <c r="B24" s="19"/>
      <c r="C24" s="19"/>
      <c r="D24" s="19" t="str">
        <f>IF(C24="","",VLOOKUP($C24,商品表!$A$4:$D$18,2,FALSE))</f>
        <v/>
      </c>
      <c r="E24" s="21">
        <f>IF(C24="",0,VLOOKUP($C24,商品表!$A$4:$D$18,4,FALSE))</f>
        <v>0</v>
      </c>
      <c r="F24" s="19"/>
      <c r="G24" s="21">
        <f t="shared" si="0"/>
        <v>0</v>
      </c>
      <c r="I24" s="27"/>
    </row>
    <row r="25" spans="1:9">
      <c r="A25" s="24"/>
      <c r="B25" s="19"/>
      <c r="C25" s="19"/>
      <c r="D25" s="19" t="str">
        <f>IF(C25="","",VLOOKUP($C25,商品表!$A$4:$D$18,2,FALSE))</f>
        <v/>
      </c>
      <c r="E25" s="21">
        <f>IF(C25="",0,VLOOKUP($C25,商品表!$A$4:$D$18,4,FALSE))</f>
        <v>0</v>
      </c>
      <c r="F25" s="19"/>
      <c r="G25" s="21">
        <f t="shared" si="0"/>
        <v>0</v>
      </c>
      <c r="I25" s="27"/>
    </row>
    <row r="26" spans="1:9">
      <c r="A26" s="24"/>
      <c r="B26" s="19"/>
      <c r="C26" s="19"/>
      <c r="D26" s="19" t="str">
        <f>IF(C26="","",VLOOKUP($C26,商品表!$A$4:$D$18,2,FALSE))</f>
        <v/>
      </c>
      <c r="E26" s="19"/>
      <c r="F26" s="19"/>
      <c r="G26" s="21">
        <f t="shared" si="0"/>
        <v>0</v>
      </c>
      <c r="I26" s="27"/>
    </row>
    <row r="27" spans="1:9">
      <c r="A27" s="24"/>
      <c r="B27" s="19"/>
      <c r="C27" s="19"/>
      <c r="D27" s="19" t="str">
        <f>IF(C27="","",VLOOKUP($C27,商品表!$A$4:$D$18,2,FALSE))</f>
        <v/>
      </c>
      <c r="E27" s="19"/>
      <c r="F27" s="21">
        <f>IF(C27="",0,VLOOKUP($C27,商品表!$A$4:$D$18,4,FALSE))</f>
        <v>0</v>
      </c>
      <c r="G27" s="21">
        <f t="shared" si="0"/>
        <v>0</v>
      </c>
      <c r="I27" s="27"/>
    </row>
    <row r="28" spans="1:9">
      <c r="A28" s="24"/>
      <c r="B28" s="19"/>
      <c r="C28" s="19"/>
      <c r="D28" s="19" t="str">
        <f>IF(C28="","",VLOOKUP($C28,商品表!$A$4:$D$18,2,FALSE))</f>
        <v/>
      </c>
      <c r="E28" s="19"/>
      <c r="F28" s="21">
        <f>IF(C28="",0,VLOOKUP($C28,商品表!$A$4:$D$18,4,FALSE))</f>
        <v>0</v>
      </c>
      <c r="G28" s="21">
        <f t="shared" si="0"/>
        <v>0</v>
      </c>
      <c r="I28" s="27"/>
    </row>
    <row r="29" spans="1:9">
      <c r="A29" s="24"/>
      <c r="B29" s="19"/>
      <c r="C29" s="19"/>
      <c r="D29" s="19" t="str">
        <f>IF(C29="","",VLOOKUP($C29,商品表!$A$4:$D$18,2,FALSE))</f>
        <v/>
      </c>
      <c r="E29" s="19"/>
      <c r="F29" s="21">
        <f>IF(C29="",0,VLOOKUP($C29,商品表!$A$4:$D$18,4,FALSE))</f>
        <v>0</v>
      </c>
      <c r="G29" s="21">
        <f t="shared" si="0"/>
        <v>0</v>
      </c>
      <c r="I29" s="27"/>
    </row>
    <row r="30" spans="1:9">
      <c r="A30" s="24"/>
      <c r="B30" s="19"/>
      <c r="C30" s="19"/>
      <c r="D30" s="19" t="str">
        <f>IF(C30="","",VLOOKUP($C30,商品表!$A$4:$D$18,2,FALSE))</f>
        <v/>
      </c>
      <c r="E30" s="19"/>
      <c r="F30" s="21">
        <f>IF(C30="",0,VLOOKUP($C30,商品表!$A$4:$D$18,4,FALSE))</f>
        <v>0</v>
      </c>
      <c r="G30" s="21">
        <f t="shared" si="0"/>
        <v>0</v>
      </c>
      <c r="I30" s="27"/>
    </row>
    <row r="31" spans="1:9">
      <c r="A31" s="24"/>
      <c r="B31" s="19"/>
      <c r="C31" s="19"/>
      <c r="D31" s="19" t="str">
        <f>IF(C31="","",VLOOKUP($C31,商品表!$A$4:$D$18,2,FALSE))</f>
        <v/>
      </c>
      <c r="E31" s="19"/>
      <c r="F31" s="21">
        <f>IF(C31="",0,VLOOKUP($C31,商品表!$A$4:$D$18,4,FALSE))</f>
        <v>0</v>
      </c>
      <c r="G31" s="21">
        <f t="shared" si="0"/>
        <v>0</v>
      </c>
      <c r="I31" s="27"/>
    </row>
    <row r="32" spans="1:9">
      <c r="A32" s="24"/>
      <c r="B32" s="19"/>
      <c r="C32" s="19"/>
      <c r="D32" s="19" t="str">
        <f>IF(C32="","",VLOOKUP($C32,商品表!$A$4:$D$18,2,FALSE))</f>
        <v/>
      </c>
      <c r="E32" s="19"/>
      <c r="F32" s="21">
        <f>IF(C32="",0,VLOOKUP($C32,商品表!$A$4:$D$18,4,FALSE))</f>
        <v>0</v>
      </c>
      <c r="G32" s="21">
        <f t="shared" si="0"/>
        <v>0</v>
      </c>
      <c r="I32" s="27"/>
    </row>
    <row r="33" spans="1:9">
      <c r="A33" s="24"/>
      <c r="B33" s="19"/>
      <c r="C33" s="19"/>
      <c r="D33" s="19" t="str">
        <f>IF(C33="","",VLOOKUP($C33,商品表!$A$4:$D$18,2,FALSE))</f>
        <v/>
      </c>
      <c r="E33" s="19"/>
      <c r="F33" s="21">
        <f>IF(C33="",0,VLOOKUP($C33,商品表!$A$4:$D$18,4,FALSE))</f>
        <v>0</v>
      </c>
      <c r="G33" s="21">
        <f t="shared" si="0"/>
        <v>0</v>
      </c>
      <c r="I33" s="27"/>
    </row>
  </sheetData>
  <mergeCells count="1">
    <mergeCell ref="A5:G5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20"/>
  <sheetViews>
    <sheetView workbookViewId="0">
      <selection activeCell="E1" sqref="E1:F1"/>
    </sheetView>
  </sheetViews>
  <sheetFormatPr defaultRowHeight="13.5"/>
  <cols>
    <col min="1" max="1" width="7.25" customWidth="1"/>
    <col min="2" max="2" width="11.125" customWidth="1"/>
    <col min="3" max="3" width="22.625" customWidth="1"/>
    <col min="5" max="5" width="7.25" customWidth="1"/>
    <col min="6" max="6" width="11.25" customWidth="1"/>
  </cols>
  <sheetData>
    <row r="1" spans="1:7">
      <c r="D1" s="4" t="s">
        <v>49</v>
      </c>
      <c r="E1" s="34"/>
      <c r="F1" s="34"/>
    </row>
    <row r="3" spans="1:7" ht="15" thickBot="1">
      <c r="A3" s="33"/>
      <c r="B3" s="33"/>
      <c r="C3" s="5" t="s">
        <v>40</v>
      </c>
      <c r="D3" s="1" t="s">
        <v>43</v>
      </c>
    </row>
    <row r="4" spans="1:7" ht="14.25">
      <c r="D4" s="2" t="s">
        <v>41</v>
      </c>
    </row>
    <row r="5" spans="1:7" ht="23.25">
      <c r="D5" s="2" t="s" ph="1">
        <v>42</v>
      </c>
    </row>
    <row r="7" spans="1:7" ht="18" thickBot="1">
      <c r="A7" s="35" t="s">
        <v>65</v>
      </c>
      <c r="B7" s="35"/>
      <c r="C7" s="35"/>
      <c r="D7" s="35"/>
      <c r="E7" s="35"/>
      <c r="F7" s="35"/>
      <c r="G7" s="10"/>
    </row>
    <row r="8" spans="1:7" ht="15" thickTop="1">
      <c r="B8" s="2"/>
    </row>
    <row r="9" spans="1:7" ht="14.25">
      <c r="A9" s="2" t="s">
        <v>46</v>
      </c>
    </row>
    <row r="10" spans="1:7">
      <c r="A10" s="3" t="s">
        <v>45</v>
      </c>
    </row>
    <row r="11" spans="1:7" ht="14.25">
      <c r="B11" s="2"/>
    </row>
    <row r="12" spans="1:7">
      <c r="A12" s="9" t="s">
        <v>47</v>
      </c>
      <c r="B12" s="9" t="s">
        <v>37</v>
      </c>
      <c r="C12" s="9" t="s">
        <v>38</v>
      </c>
      <c r="D12" s="9" t="s">
        <v>11</v>
      </c>
      <c r="E12" s="9" t="s">
        <v>39</v>
      </c>
      <c r="F12" s="9" t="s">
        <v>44</v>
      </c>
    </row>
    <row r="13" spans="1:7">
      <c r="A13" s="8">
        <v>1</v>
      </c>
      <c r="B13" s="8"/>
      <c r="C13" s="8"/>
      <c r="D13" s="8"/>
      <c r="E13" s="8"/>
      <c r="F13" s="8"/>
    </row>
    <row r="14" spans="1:7">
      <c r="A14" s="6">
        <v>2</v>
      </c>
      <c r="B14" s="6"/>
      <c r="C14" s="6"/>
      <c r="D14" s="6"/>
      <c r="E14" s="6"/>
      <c r="F14" s="6"/>
    </row>
    <row r="15" spans="1:7">
      <c r="A15" s="6">
        <v>3</v>
      </c>
      <c r="B15" s="6"/>
      <c r="C15" s="6"/>
      <c r="D15" s="6"/>
      <c r="E15" s="6"/>
      <c r="F15" s="6"/>
    </row>
    <row r="16" spans="1:7">
      <c r="A16" s="6">
        <v>4</v>
      </c>
      <c r="B16" s="6"/>
      <c r="C16" s="6"/>
      <c r="D16" s="6"/>
      <c r="E16" s="6"/>
      <c r="F16" s="6"/>
    </row>
    <row r="17" spans="1:6">
      <c r="A17" s="6">
        <v>5</v>
      </c>
      <c r="B17" s="6"/>
      <c r="C17" s="6"/>
      <c r="D17" s="6"/>
      <c r="E17" s="6"/>
      <c r="F17" s="6"/>
    </row>
    <row r="18" spans="1:6">
      <c r="A18" s="6">
        <v>6</v>
      </c>
      <c r="B18" s="6"/>
      <c r="C18" s="6"/>
      <c r="D18" s="6"/>
      <c r="E18" s="6"/>
      <c r="F18" s="6"/>
    </row>
    <row r="19" spans="1:6">
      <c r="A19" s="7">
        <v>7</v>
      </c>
      <c r="B19" s="7"/>
      <c r="C19" s="7"/>
      <c r="D19" s="7"/>
      <c r="E19" s="7"/>
      <c r="F19" s="7"/>
    </row>
    <row r="20" spans="1:6" ht="19.5" customHeight="1">
      <c r="A20" s="32" t="s">
        <v>48</v>
      </c>
      <c r="B20" s="32"/>
      <c r="C20" s="32"/>
      <c r="D20" s="32"/>
      <c r="E20" s="25">
        <f>SUM(E13:E19)</f>
        <v>0</v>
      </c>
      <c r="F20" s="25">
        <f>SUM(F13:F19)</f>
        <v>0</v>
      </c>
    </row>
  </sheetData>
  <mergeCells count="4">
    <mergeCell ref="A20:D20"/>
    <mergeCell ref="A3:B3"/>
    <mergeCell ref="E1:F1"/>
    <mergeCell ref="A7:F7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商品表</vt:lpstr>
      <vt:lpstr>注文表</vt:lpstr>
      <vt:lpstr>納品書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Onion</cp:lastModifiedBy>
  <cp:lastPrinted>2009-10-14T00:18:38Z</cp:lastPrinted>
  <dcterms:created xsi:type="dcterms:W3CDTF">2009-09-28T23:05:03Z</dcterms:created>
  <dcterms:modified xsi:type="dcterms:W3CDTF">2014-03-04T01:35:15Z</dcterms:modified>
</cp:coreProperties>
</file>