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5" windowWidth="15015" windowHeight="7980"/>
  </bookViews>
  <sheets>
    <sheet name="前" sheetId="2" r:id="rId1"/>
    <sheet name="後" sheetId="3" r:id="rId2"/>
  </sheets>
  <calcPr calcId="162913"/>
</workbook>
</file>

<file path=xl/calcChain.xml><?xml version="1.0" encoding="utf-8"?>
<calcChain xmlns="http://schemas.openxmlformats.org/spreadsheetml/2006/main">
  <c r="B44" i="3" l="1"/>
  <c r="B43" i="3"/>
  <c r="B42" i="3"/>
  <c r="B41" i="3"/>
  <c r="B40" i="3"/>
  <c r="B39" i="3"/>
  <c r="B38" i="3"/>
  <c r="B37" i="3"/>
  <c r="B36" i="3"/>
  <c r="B35" i="3"/>
  <c r="B34" i="3"/>
  <c r="B33" i="3"/>
  <c r="E32" i="3"/>
  <c r="C33" i="3" s="1"/>
  <c r="B21" i="3"/>
  <c r="B20" i="3"/>
  <c r="B19" i="3"/>
  <c r="B18" i="3"/>
  <c r="B17" i="3"/>
  <c r="B16" i="3"/>
  <c r="B15" i="3"/>
  <c r="B14" i="3"/>
  <c r="B13" i="3"/>
  <c r="B12" i="3"/>
  <c r="B11" i="3"/>
  <c r="B10" i="3"/>
  <c r="E9" i="3"/>
  <c r="D5" i="3"/>
  <c r="B44" i="2"/>
  <c r="B43" i="2"/>
  <c r="B42" i="2"/>
  <c r="B41" i="2"/>
  <c r="B40" i="2"/>
  <c r="B39" i="2"/>
  <c r="B38" i="2"/>
  <c r="B37" i="2"/>
  <c r="B36" i="2"/>
  <c r="B35" i="2"/>
  <c r="B34" i="2"/>
  <c r="B33" i="2"/>
  <c r="E32" i="2"/>
  <c r="I32" i="2"/>
  <c r="B21" i="2"/>
  <c r="B20" i="2"/>
  <c r="B19" i="2"/>
  <c r="B18" i="2"/>
  <c r="B17" i="2"/>
  <c r="B16" i="2"/>
  <c r="B15" i="2"/>
  <c r="B14" i="2"/>
  <c r="B13" i="2"/>
  <c r="B12" i="2"/>
  <c r="B11" i="2"/>
  <c r="B10" i="2"/>
  <c r="E9" i="2"/>
  <c r="C10" i="2"/>
  <c r="C33" i="2"/>
  <c r="D33" i="2" l="1"/>
  <c r="E33" i="2" s="1"/>
  <c r="I33" i="2" s="1"/>
  <c r="I32" i="3"/>
  <c r="D33" i="3"/>
  <c r="E33" i="3" s="1"/>
  <c r="I33" i="3" s="1"/>
  <c r="C34" i="3"/>
  <c r="D34" i="3" s="1"/>
  <c r="E34" i="3" s="1"/>
  <c r="C10" i="3"/>
  <c r="D10" i="3" s="1"/>
  <c r="E10" i="3" s="1"/>
  <c r="D10" i="2"/>
  <c r="E10" i="2" s="1"/>
  <c r="C34" i="2" l="1"/>
  <c r="D34" i="2" s="1"/>
  <c r="E34" i="2" s="1"/>
  <c r="I34" i="2" s="1"/>
  <c r="C11" i="3"/>
  <c r="D11" i="3" s="1"/>
  <c r="E11" i="3" s="1"/>
  <c r="C35" i="3"/>
  <c r="D35" i="3" s="1"/>
  <c r="E35" i="3" s="1"/>
  <c r="I34" i="3"/>
  <c r="C11" i="2"/>
  <c r="D11" i="2" s="1"/>
  <c r="E11" i="2" s="1"/>
  <c r="C12" i="2" s="1"/>
  <c r="D12" i="2" s="1"/>
  <c r="E12" i="2" s="1"/>
  <c r="C35" i="2" l="1"/>
  <c r="D35" i="2" s="1"/>
  <c r="E35" i="2" s="1"/>
  <c r="C36" i="2" s="1"/>
  <c r="D36" i="2" s="1"/>
  <c r="E36" i="2" s="1"/>
  <c r="C12" i="3"/>
  <c r="D12" i="3" s="1"/>
  <c r="E12" i="3" s="1"/>
  <c r="C36" i="3"/>
  <c r="D36" i="3" s="1"/>
  <c r="E36" i="3" s="1"/>
  <c r="I35" i="3"/>
  <c r="C13" i="2"/>
  <c r="D13" i="2" s="1"/>
  <c r="E13" i="2" s="1"/>
  <c r="I35" i="2" l="1"/>
  <c r="C13" i="3"/>
  <c r="D13" i="3" s="1"/>
  <c r="E13" i="3" s="1"/>
  <c r="I36" i="3"/>
  <c r="C37" i="3"/>
  <c r="D37" i="3" s="1"/>
  <c r="E37" i="3" s="1"/>
  <c r="I36" i="2"/>
  <c r="C37" i="2"/>
  <c r="D37" i="2" s="1"/>
  <c r="E37" i="2" s="1"/>
  <c r="C14" i="2"/>
  <c r="D14" i="2" s="1"/>
  <c r="E14" i="2" s="1"/>
  <c r="I37" i="3" l="1"/>
  <c r="C38" i="3"/>
  <c r="D38" i="3" s="1"/>
  <c r="E38" i="3" s="1"/>
  <c r="C14" i="3"/>
  <c r="D14" i="3" s="1"/>
  <c r="E14" i="3" s="1"/>
  <c r="C15" i="2"/>
  <c r="D15" i="2" s="1"/>
  <c r="E15" i="2" s="1"/>
  <c r="I37" i="2"/>
  <c r="C38" i="2"/>
  <c r="D38" i="2" s="1"/>
  <c r="E38" i="2" s="1"/>
  <c r="C15" i="3" l="1"/>
  <c r="D15" i="3" s="1"/>
  <c r="E15" i="3" s="1"/>
  <c r="C39" i="3"/>
  <c r="D39" i="3" s="1"/>
  <c r="E39" i="3"/>
  <c r="I38" i="3"/>
  <c r="C39" i="2"/>
  <c r="D39" i="2" s="1"/>
  <c r="E39" i="2" s="1"/>
  <c r="I38" i="2"/>
  <c r="C16" i="2"/>
  <c r="D16" i="2" s="1"/>
  <c r="E16" i="2" s="1"/>
  <c r="C16" i="3" l="1"/>
  <c r="D16" i="3" s="1"/>
  <c r="E16" i="3" s="1"/>
  <c r="C40" i="3"/>
  <c r="D40" i="3" s="1"/>
  <c r="E40" i="3"/>
  <c r="I39" i="3"/>
  <c r="C40" i="2"/>
  <c r="D40" i="2" s="1"/>
  <c r="E40" i="2" s="1"/>
  <c r="I39" i="2"/>
  <c r="C17" i="2"/>
  <c r="D17" i="2" s="1"/>
  <c r="E17" i="2" s="1"/>
  <c r="C17" i="3" l="1"/>
  <c r="D17" i="3" s="1"/>
  <c r="E17" i="3" s="1"/>
  <c r="I40" i="3"/>
  <c r="C41" i="3"/>
  <c r="D41" i="3" s="1"/>
  <c r="E41" i="3" s="1"/>
  <c r="C18" i="2"/>
  <c r="D18" i="2" s="1"/>
  <c r="E18" i="2" s="1"/>
  <c r="I40" i="2"/>
  <c r="C41" i="2"/>
  <c r="D41" i="2" s="1"/>
  <c r="E41" i="2"/>
  <c r="C18" i="3" l="1"/>
  <c r="D18" i="3" s="1"/>
  <c r="E18" i="3" s="1"/>
  <c r="I41" i="3"/>
  <c r="C42" i="3"/>
  <c r="D42" i="3" s="1"/>
  <c r="E42" i="3" s="1"/>
  <c r="C19" i="2"/>
  <c r="D19" i="2" s="1"/>
  <c r="E19" i="2" s="1"/>
  <c r="I41" i="2"/>
  <c r="C42" i="2"/>
  <c r="D42" i="2" s="1"/>
  <c r="E42" i="2" s="1"/>
  <c r="C19" i="3" l="1"/>
  <c r="D19" i="3" s="1"/>
  <c r="E19" i="3" s="1"/>
  <c r="C43" i="3"/>
  <c r="D43" i="3" s="1"/>
  <c r="E43" i="3"/>
  <c r="I42" i="3"/>
  <c r="C20" i="2"/>
  <c r="D20" i="2" s="1"/>
  <c r="E20" i="2" s="1"/>
  <c r="I42" i="2"/>
  <c r="C43" i="2"/>
  <c r="D43" i="2" s="1"/>
  <c r="E43" i="2" s="1"/>
  <c r="C20" i="3" l="1"/>
  <c r="D20" i="3" s="1"/>
  <c r="E20" i="3" s="1"/>
  <c r="C44" i="3"/>
  <c r="D44" i="3" s="1"/>
  <c r="E44" i="3" s="1"/>
  <c r="I43" i="3"/>
  <c r="C21" i="2"/>
  <c r="D21" i="2" s="1"/>
  <c r="E21" i="2" s="1"/>
  <c r="E22" i="2" s="1"/>
  <c r="I43" i="2"/>
  <c r="C44" i="2"/>
  <c r="D44" i="2" s="1"/>
  <c r="E44" i="2" s="1"/>
  <c r="E45" i="3" l="1"/>
  <c r="I44" i="3"/>
  <c r="C21" i="3"/>
  <c r="D21" i="3" s="1"/>
  <c r="E21" i="3" s="1"/>
  <c r="E22" i="3" s="1"/>
  <c r="I44" i="2"/>
  <c r="E45" i="2"/>
</calcChain>
</file>

<file path=xl/sharedStrings.xml><?xml version="1.0" encoding="utf-8"?>
<sst xmlns="http://schemas.openxmlformats.org/spreadsheetml/2006/main" count="98" uniqueCount="27">
  <si>
    <t>[120万円]</t>
    <rPh sb="4" eb="6">
      <t>マンエン</t>
    </rPh>
    <phoneticPr fontId="4"/>
  </si>
  <si>
    <t>[100万円]</t>
    <rPh sb="4" eb="6">
      <t>マンエン</t>
    </rPh>
    <phoneticPr fontId="4"/>
  </si>
  <si>
    <t>貯蓄残高</t>
    <rPh sb="0" eb="2">
      <t>チョチク</t>
    </rPh>
    <rPh sb="2" eb="4">
      <t>ザンダカ</t>
    </rPh>
    <phoneticPr fontId="4"/>
  </si>
  <si>
    <t>元金残高</t>
    <rPh sb="0" eb="2">
      <t>ガンキン</t>
    </rPh>
    <rPh sb="2" eb="4">
      <t>ザンダカ</t>
    </rPh>
    <phoneticPr fontId="4"/>
  </si>
  <si>
    <t>金利</t>
    <rPh sb="0" eb="2">
      <t>キンリ</t>
    </rPh>
    <phoneticPr fontId="4"/>
  </si>
  <si>
    <t>定期貯蓄額</t>
    <rPh sb="0" eb="2">
      <t>テイキ</t>
    </rPh>
    <rPh sb="2" eb="4">
      <t>チョチク</t>
    </rPh>
    <rPh sb="4" eb="5">
      <t>ガク</t>
    </rPh>
    <phoneticPr fontId="4"/>
  </si>
  <si>
    <t>目標額</t>
    <rPh sb="0" eb="3">
      <t>モクヒョウガク</t>
    </rPh>
    <phoneticPr fontId="4"/>
  </si>
  <si>
    <t>期</t>
    <rPh sb="0" eb="1">
      <t>キ</t>
    </rPh>
    <phoneticPr fontId="4"/>
  </si>
  <si>
    <t>RATE</t>
    <phoneticPr fontId="4"/>
  </si>
  <si>
    <t>預入金利</t>
    <rPh sb="0" eb="1">
      <t>ヨ</t>
    </rPh>
    <rPh sb="1" eb="2">
      <t>ニュウ</t>
    </rPh>
    <rPh sb="2" eb="3">
      <t>キン</t>
    </rPh>
    <rPh sb="3" eb="4">
      <t>リ</t>
    </rPh>
    <phoneticPr fontId="4"/>
  </si>
  <si>
    <t>利率</t>
    <rPh sb="0" eb="2">
      <t>リリツ</t>
    </rPh>
    <phoneticPr fontId="4"/>
  </si>
  <si>
    <t>NPER</t>
    <phoneticPr fontId="4"/>
  </si>
  <si>
    <t>貯蓄期間数</t>
    <rPh sb="0" eb="2">
      <t>チョチク</t>
    </rPh>
    <rPh sb="2" eb="4">
      <t>キカン</t>
    </rPh>
    <rPh sb="4" eb="5">
      <t>スウ</t>
    </rPh>
    <phoneticPr fontId="4"/>
  </si>
  <si>
    <t>支払回数</t>
    <rPh sb="0" eb="2">
      <t>シハラ</t>
    </rPh>
    <rPh sb="2" eb="4">
      <t>カイスウ</t>
    </rPh>
    <phoneticPr fontId="4"/>
  </si>
  <si>
    <t>FV</t>
    <phoneticPr fontId="4"/>
  </si>
  <si>
    <t>貯蓄目標</t>
    <rPh sb="0" eb="2">
      <t>チョチク</t>
    </rPh>
    <rPh sb="2" eb="4">
      <t>モクヒョウ</t>
    </rPh>
    <phoneticPr fontId="4"/>
  </si>
  <si>
    <t>将来価値</t>
    <rPh sb="0" eb="2">
      <t>ショウライ</t>
    </rPh>
    <rPh sb="2" eb="4">
      <t>カチ</t>
    </rPh>
    <phoneticPr fontId="4"/>
  </si>
  <si>
    <t>PMT</t>
    <phoneticPr fontId="4"/>
  </si>
  <si>
    <t>定期支払額</t>
    <rPh sb="0" eb="2">
      <t>テイキ</t>
    </rPh>
    <rPh sb="2" eb="4">
      <t>シハラ</t>
    </rPh>
    <rPh sb="4" eb="5">
      <t>ガク</t>
    </rPh>
    <phoneticPr fontId="4"/>
  </si>
  <si>
    <t>PV</t>
    <phoneticPr fontId="4"/>
  </si>
  <si>
    <t>頭金</t>
    <rPh sb="0" eb="2">
      <t>アタマキン</t>
    </rPh>
    <phoneticPr fontId="4"/>
  </si>
  <si>
    <t>現在価値</t>
    <rPh sb="0" eb="2">
      <t>ゲンザイ</t>
    </rPh>
    <rPh sb="2" eb="4">
      <t>カチ</t>
    </rPh>
    <phoneticPr fontId="4"/>
  </si>
  <si>
    <t>目標額[120万円]の計算例</t>
    <rPh sb="0" eb="3">
      <t>モクヒョウガク</t>
    </rPh>
    <rPh sb="7" eb="9">
      <t>マンエン</t>
    </rPh>
    <rPh sb="11" eb="13">
      <t>ケイサン</t>
    </rPh>
    <rPh sb="13" eb="14">
      <t>レイ</t>
    </rPh>
    <phoneticPr fontId="4"/>
  </si>
  <si>
    <t>金額</t>
    <rPh sb="0" eb="2">
      <t>キンガク</t>
    </rPh>
    <phoneticPr fontId="4"/>
  </si>
  <si>
    <t>セルの内容</t>
    <rPh sb="3" eb="5">
      <t>ナイヨウ</t>
    </rPh>
    <phoneticPr fontId="4"/>
  </si>
  <si>
    <t>意味</t>
    <rPh sb="0" eb="2">
      <t>イミ</t>
    </rPh>
    <phoneticPr fontId="4"/>
  </si>
  <si>
    <t>引数</t>
    <rPh sb="0" eb="2">
      <t>ヒキスウ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</si>
</sst>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0.0%"/>
    <numFmt numFmtId="177" formatCode="0.000"/>
  </numFmts>
  <fonts count="8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2">
      <alignment vertical="center"/>
    </xf>
    <xf numFmtId="6" fontId="3" fillId="0" borderId="0" xfId="2" applyNumberFormat="1" applyFont="1" applyBorder="1" applyAlignment="1">
      <alignment horizontal="right" vertical="center"/>
    </xf>
    <xf numFmtId="38" fontId="3" fillId="0" borderId="1" xfId="2" applyNumberFormat="1" applyFont="1" applyBorder="1" applyAlignment="1">
      <alignment horizontal="right" vertical="center"/>
    </xf>
    <xf numFmtId="38" fontId="3" fillId="2" borderId="1" xfId="2" applyNumberFormat="1" applyFont="1" applyFill="1" applyBorder="1" applyAlignment="1">
      <alignment horizontal="right" vertical="center"/>
    </xf>
    <xf numFmtId="6" fontId="3" fillId="2" borderId="1" xfId="2" applyNumberFormat="1" applyFont="1" applyFill="1" applyBorder="1" applyAlignment="1">
      <alignment horizontal="right" vertical="center"/>
    </xf>
    <xf numFmtId="38" fontId="3" fillId="0" borderId="2" xfId="2" applyNumberFormat="1" applyFont="1" applyBorder="1" applyAlignment="1">
      <alignment horizontal="right" vertical="center"/>
    </xf>
    <xf numFmtId="0" fontId="1" fillId="0" borderId="1" xfId="2" applyBorder="1" applyAlignment="1">
      <alignment horizontal="center" vertical="center"/>
    </xf>
    <xf numFmtId="38" fontId="3" fillId="0" borderId="1" xfId="2" applyNumberFormat="1" applyFont="1" applyBorder="1">
      <alignment vertical="center"/>
    </xf>
    <xf numFmtId="0" fontId="5" fillId="0" borderId="0" xfId="2" applyFont="1" applyFill="1" applyBorder="1" applyAlignment="1">
      <alignment horizontal="center" vertical="center"/>
    </xf>
    <xf numFmtId="0" fontId="3" fillId="0" borderId="0" xfId="2" applyFont="1" applyBorder="1">
      <alignment vertical="center"/>
    </xf>
    <xf numFmtId="176" fontId="3" fillId="0" borderId="1" xfId="2" applyNumberFormat="1" applyFont="1" applyBorder="1">
      <alignment vertical="center"/>
    </xf>
    <xf numFmtId="0" fontId="3" fillId="0" borderId="1" xfId="2" applyFont="1" applyBorder="1">
      <alignment vertical="center"/>
    </xf>
    <xf numFmtId="6" fontId="3" fillId="0" borderId="0" xfId="2" applyNumberFormat="1" applyFont="1" applyBorder="1">
      <alignment vertical="center"/>
    </xf>
    <xf numFmtId="0" fontId="6" fillId="0" borderId="0" xfId="2" applyFont="1">
      <alignment vertical="center"/>
    </xf>
    <xf numFmtId="177" fontId="3" fillId="0" borderId="1" xfId="2" applyNumberFormat="1" applyFont="1" applyBorder="1">
      <alignment vertical="center"/>
    </xf>
    <xf numFmtId="0" fontId="3" fillId="3" borderId="1" xfId="1" applyFont="1" applyFill="1" applyBorder="1" applyAlignment="1">
      <alignment horizontal="center" vertical="center"/>
    </xf>
    <xf numFmtId="0" fontId="3" fillId="3" borderId="1" xfId="2" applyFont="1" applyFill="1" applyBorder="1">
      <alignment vertical="center"/>
    </xf>
    <xf numFmtId="0" fontId="3" fillId="3" borderId="0" xfId="2" applyFont="1" applyFill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3" fillId="3" borderId="7" xfId="2" applyFont="1" applyFill="1" applyBorder="1">
      <alignment vertical="center"/>
    </xf>
    <xf numFmtId="0" fontId="3" fillId="3" borderId="3" xfId="2" applyFont="1" applyFill="1" applyBorder="1" applyAlignment="1">
      <alignment horizontal="center" vertical="center"/>
    </xf>
    <xf numFmtId="0" fontId="1" fillId="3" borderId="2" xfId="2" applyFont="1" applyFill="1" applyBorder="1" applyAlignment="1">
      <alignment horizontal="center" vertical="center"/>
    </xf>
    <xf numFmtId="0" fontId="3" fillId="3" borderId="8" xfId="2" applyFont="1" applyFill="1" applyBorder="1">
      <alignment vertical="center"/>
    </xf>
    <xf numFmtId="0" fontId="1" fillId="3" borderId="3" xfId="2" applyFont="1" applyFill="1" applyBorder="1" applyAlignment="1">
      <alignment horizontal="center" vertical="center"/>
    </xf>
    <xf numFmtId="0" fontId="1" fillId="3" borderId="6" xfId="2" applyFont="1" applyFill="1" applyBorder="1" applyAlignment="1">
      <alignment horizontal="center" vertical="center"/>
    </xf>
    <xf numFmtId="0" fontId="1" fillId="3" borderId="2" xfId="2" applyFont="1" applyFill="1" applyBorder="1" applyAlignment="1">
      <alignment horizontal="center" vertical="center"/>
    </xf>
    <xf numFmtId="0" fontId="1" fillId="3" borderId="4" xfId="2" applyFont="1" applyFill="1" applyBorder="1" applyAlignment="1">
      <alignment horizontal="center" vertical="center"/>
    </xf>
    <xf numFmtId="0" fontId="1" fillId="3" borderId="5" xfId="2" applyFont="1" applyFill="1" applyBorder="1" applyAlignment="1">
      <alignment horizontal="center" vertical="center"/>
    </xf>
  </cellXfs>
  <cellStyles count="3">
    <cellStyle name="標準" xfId="0" builtinId="0"/>
    <cellStyle name="標準_PMT" xfId="1"/>
    <cellStyle name="標準_R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49488054607562"/>
          <c:y val="6.5934154380250867E-2"/>
          <c:w val="0.72354948805460761"/>
          <c:h val="0.78022082683296856"/>
        </c:manualLayout>
      </c:layout>
      <c:lineChart>
        <c:grouping val="standard"/>
        <c:varyColors val="0"/>
        <c:ser>
          <c:idx val="0"/>
          <c:order val="0"/>
          <c:tx>
            <c:v>目標額[100万円]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前!$H$32:$H$44</c:f>
              <c:numCache>
                <c:formatCode>#,##0_);[Red]\(#,##0\)</c:formatCode>
                <c:ptCount val="13"/>
                <c:pt idx="0">
                  <c:v>100000</c:v>
                </c:pt>
                <c:pt idx="1">
                  <c:v>173296.73360961999</c:v>
                </c:pt>
                <c:pt idx="2">
                  <c:v>246898.870275947</c:v>
                </c:pt>
                <c:pt idx="3">
                  <c:v>320807.68251171702</c:v>
                </c:pt>
                <c:pt idx="4">
                  <c:v>395024.44813180203</c:v>
                </c:pt>
                <c:pt idx="5">
                  <c:v>469550.45027530502</c:v>
                </c:pt>
                <c:pt idx="6">
                  <c:v>544386.97742773895</c:v>
                </c:pt>
                <c:pt idx="7">
                  <c:v>619535.32344330801</c:v>
                </c:pt>
                <c:pt idx="8">
                  <c:v>694996.78756727499</c:v>
                </c:pt>
                <c:pt idx="9">
                  <c:v>770772.67445842503</c:v>
                </c:pt>
                <c:pt idx="10">
                  <c:v>846864.29421162198</c:v>
                </c:pt>
                <c:pt idx="11">
                  <c:v>923272.96238045697</c:v>
                </c:pt>
                <c:pt idx="12">
                  <c:v>999999.99999999604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4E-42DE-9425-ED2ABA73BAF0}"/>
            </c:ext>
          </c:extLst>
        </c:ser>
        <c:ser>
          <c:idx val="1"/>
          <c:order val="1"/>
          <c:tx>
            <c:v>目標額[120万円]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前!$I$32:$I$44</c:f>
              <c:numCache>
                <c:formatCode>#,##0_);[Red]\(#,##0\)</c:formatCode>
                <c:ptCount val="13"/>
                <c:pt idx="0">
                  <c:v>100000</c:v>
                </c:pt>
                <c:pt idx="1">
                  <c:v>172880</c:v>
                </c:pt>
                <c:pt idx="2">
                  <c:v>245760</c:v>
                </c:pt>
                <c:pt idx="3">
                  <c:v>318640</c:v>
                </c:pt>
                <c:pt idx="4">
                  <c:v>391520</c:v>
                </c:pt>
                <c:pt idx="5">
                  <c:v>464400</c:v>
                </c:pt>
                <c:pt idx="6">
                  <c:v>537280</c:v>
                </c:pt>
                <c:pt idx="7">
                  <c:v>610160</c:v>
                </c:pt>
                <c:pt idx="8">
                  <c:v>683040</c:v>
                </c:pt>
                <c:pt idx="9">
                  <c:v>755920</c:v>
                </c:pt>
                <c:pt idx="10">
                  <c:v>828800</c:v>
                </c:pt>
                <c:pt idx="11">
                  <c:v>901680</c:v>
                </c:pt>
                <c:pt idx="12">
                  <c:v>974560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4E-42DE-9425-ED2ABA73BA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837952"/>
        <c:axId val="153840256"/>
      </c:lineChart>
      <c:catAx>
        <c:axId val="1538379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期間</a:t>
                </a:r>
              </a:p>
            </c:rich>
          </c:tx>
          <c:layout>
            <c:manualLayout>
              <c:xMode val="edge"/>
              <c:yMode val="edge"/>
              <c:x val="0.88395904436860073"/>
              <c:y val="0.925825329526116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384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840256"/>
        <c:scaling>
          <c:orientation val="minMax"/>
          <c:max val="14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383795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255972696245732"/>
          <c:y val="7.6923076923076927E-2"/>
          <c:w val="0.46717726837046392"/>
          <c:h val="0.148995125609298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49488054607562"/>
          <c:y val="6.5934154380250867E-2"/>
          <c:w val="0.72354948805460761"/>
          <c:h val="0.78022082683296856"/>
        </c:manualLayout>
      </c:layout>
      <c:lineChart>
        <c:grouping val="standard"/>
        <c:varyColors val="0"/>
        <c:ser>
          <c:idx val="0"/>
          <c:order val="0"/>
          <c:tx>
            <c:v>目標額[100万円]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後!$H$32:$H$44</c:f>
              <c:numCache>
                <c:formatCode>#,##0_);[Red]\(#,##0\)</c:formatCode>
                <c:ptCount val="13"/>
                <c:pt idx="0">
                  <c:v>100000</c:v>
                </c:pt>
                <c:pt idx="1">
                  <c:v>173296.73360961999</c:v>
                </c:pt>
                <c:pt idx="2">
                  <c:v>246898.870275947</c:v>
                </c:pt>
                <c:pt idx="3">
                  <c:v>320807.68251171702</c:v>
                </c:pt>
                <c:pt idx="4">
                  <c:v>395024.44813180203</c:v>
                </c:pt>
                <c:pt idx="5">
                  <c:v>469550.45027530502</c:v>
                </c:pt>
                <c:pt idx="6">
                  <c:v>544386.97742773895</c:v>
                </c:pt>
                <c:pt idx="7">
                  <c:v>619535.32344330801</c:v>
                </c:pt>
                <c:pt idx="8">
                  <c:v>694996.78756727499</c:v>
                </c:pt>
                <c:pt idx="9">
                  <c:v>770772.67445842503</c:v>
                </c:pt>
                <c:pt idx="10">
                  <c:v>846864.29421162198</c:v>
                </c:pt>
                <c:pt idx="11">
                  <c:v>923272.96238045697</c:v>
                </c:pt>
                <c:pt idx="12">
                  <c:v>999999.99999999604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68-4735-9383-0234A75731FF}"/>
            </c:ext>
          </c:extLst>
        </c:ser>
        <c:ser>
          <c:idx val="1"/>
          <c:order val="1"/>
          <c:tx>
            <c:v>目標額[120万円]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後!$I$32:$I$44</c:f>
              <c:numCache>
                <c:formatCode>#,##0_);[Red]\(#,##0\)</c:formatCode>
                <c:ptCount val="13"/>
                <c:pt idx="0">
                  <c:v>100000</c:v>
                </c:pt>
                <c:pt idx="1">
                  <c:v>172880</c:v>
                </c:pt>
                <c:pt idx="2">
                  <c:v>245760</c:v>
                </c:pt>
                <c:pt idx="3">
                  <c:v>318640</c:v>
                </c:pt>
                <c:pt idx="4">
                  <c:v>391520</c:v>
                </c:pt>
                <c:pt idx="5">
                  <c:v>464400</c:v>
                </c:pt>
                <c:pt idx="6">
                  <c:v>537280</c:v>
                </c:pt>
                <c:pt idx="7">
                  <c:v>610160</c:v>
                </c:pt>
                <c:pt idx="8">
                  <c:v>683040</c:v>
                </c:pt>
                <c:pt idx="9">
                  <c:v>755920</c:v>
                </c:pt>
                <c:pt idx="10">
                  <c:v>828800</c:v>
                </c:pt>
                <c:pt idx="11">
                  <c:v>901680</c:v>
                </c:pt>
                <c:pt idx="12">
                  <c:v>974560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68-4735-9383-0234A7573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686016"/>
        <c:axId val="153687936"/>
      </c:lineChart>
      <c:catAx>
        <c:axId val="1536860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期間</a:t>
                </a:r>
              </a:p>
            </c:rich>
          </c:tx>
          <c:layout>
            <c:manualLayout>
              <c:xMode val="edge"/>
              <c:yMode val="edge"/>
              <c:x val="0.88395904436860073"/>
              <c:y val="0.925825329526116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368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687936"/>
        <c:scaling>
          <c:orientation val="minMax"/>
          <c:max val="14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3686016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255972696245732"/>
          <c:y val="7.6923076923076927E-2"/>
          <c:w val="0.46717726837046392"/>
          <c:h val="0.148995125609298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6</xdr:row>
      <xdr:rowOff>171450</xdr:rowOff>
    </xdr:from>
    <xdr:to>
      <xdr:col>10</xdr:col>
      <xdr:colOff>9525</xdr:colOff>
      <xdr:row>26</xdr:row>
      <xdr:rowOff>28575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6</xdr:row>
      <xdr:rowOff>171450</xdr:rowOff>
    </xdr:from>
    <xdr:to>
      <xdr:col>10</xdr:col>
      <xdr:colOff>9525</xdr:colOff>
      <xdr:row>26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zoomScaleNormal="100" workbookViewId="0">
      <selection activeCell="D5" sqref="D5"/>
    </sheetView>
  </sheetViews>
  <sheetFormatPr defaultRowHeight="13.5" x14ac:dyDescent="0.15"/>
  <cols>
    <col min="1" max="1" width="11.625" style="1" customWidth="1"/>
    <col min="2" max="4" width="12.625" style="1" customWidth="1"/>
    <col min="5" max="5" width="11.625" style="1" customWidth="1"/>
    <col min="6" max="6" width="3" style="1" customWidth="1"/>
    <col min="7" max="7" width="5" style="1" customWidth="1"/>
    <col min="8" max="8" width="11.125" style="1" customWidth="1"/>
    <col min="9" max="9" width="11.5" style="1" customWidth="1"/>
    <col min="10" max="16384" width="9" style="1"/>
  </cols>
  <sheetData>
    <row r="1" spans="1:6" ht="14.25" x14ac:dyDescent="0.15">
      <c r="A1" s="16" t="s">
        <v>26</v>
      </c>
      <c r="B1" s="16" t="s">
        <v>25</v>
      </c>
      <c r="C1" s="16" t="s">
        <v>24</v>
      </c>
      <c r="D1" s="16" t="s">
        <v>23</v>
      </c>
    </row>
    <row r="2" spans="1:6" ht="14.25" x14ac:dyDescent="0.15">
      <c r="A2" s="17" t="s">
        <v>21</v>
      </c>
      <c r="B2" s="12" t="s">
        <v>20</v>
      </c>
      <c r="C2" s="17" t="s">
        <v>19</v>
      </c>
      <c r="D2" s="8">
        <v>-200000</v>
      </c>
      <c r="E2" s="10"/>
      <c r="F2" s="10"/>
    </row>
    <row r="3" spans="1:6" ht="14.25" x14ac:dyDescent="0.15">
      <c r="A3" s="17" t="s">
        <v>18</v>
      </c>
      <c r="B3" s="12" t="s">
        <v>5</v>
      </c>
      <c r="C3" s="17" t="s">
        <v>17</v>
      </c>
      <c r="D3" s="8">
        <v>-60000</v>
      </c>
      <c r="E3" s="13"/>
      <c r="F3" s="13"/>
    </row>
    <row r="4" spans="1:6" ht="14.25" x14ac:dyDescent="0.15">
      <c r="A4" s="17" t="s">
        <v>16</v>
      </c>
      <c r="B4" s="12" t="s">
        <v>15</v>
      </c>
      <c r="C4" s="17" t="s">
        <v>14</v>
      </c>
      <c r="D4" s="8">
        <v>1000000</v>
      </c>
      <c r="E4" s="10"/>
      <c r="F4" s="10"/>
    </row>
    <row r="5" spans="1:6" ht="14.25" x14ac:dyDescent="0.15">
      <c r="A5" s="17" t="s">
        <v>13</v>
      </c>
      <c r="B5" s="12" t="s">
        <v>12</v>
      </c>
      <c r="C5" s="17" t="s">
        <v>11</v>
      </c>
      <c r="D5" s="15"/>
      <c r="E5" s="10"/>
      <c r="F5" s="10"/>
    </row>
    <row r="6" spans="1:6" ht="14.25" x14ac:dyDescent="0.15">
      <c r="A6" s="17" t="s">
        <v>10</v>
      </c>
      <c r="B6" s="12" t="s">
        <v>9</v>
      </c>
      <c r="C6" s="17" t="s">
        <v>8</v>
      </c>
      <c r="D6" s="11">
        <v>0.05</v>
      </c>
      <c r="E6" s="10"/>
      <c r="F6" s="10"/>
    </row>
    <row r="7" spans="1:6" ht="14.25" x14ac:dyDescent="0.15">
      <c r="A7" s="10"/>
      <c r="B7" s="10"/>
      <c r="C7" s="10"/>
      <c r="D7" s="10"/>
      <c r="E7" s="10"/>
      <c r="F7" s="10"/>
    </row>
    <row r="8" spans="1:6" ht="14.25" x14ac:dyDescent="0.15">
      <c r="A8" s="20"/>
      <c r="B8" s="19" t="s">
        <v>5</v>
      </c>
      <c r="C8" s="19" t="s">
        <v>4</v>
      </c>
      <c r="D8" s="19" t="s">
        <v>3</v>
      </c>
      <c r="E8" s="19" t="s">
        <v>2</v>
      </c>
      <c r="F8" s="9"/>
    </row>
    <row r="9" spans="1:6" ht="14.25" x14ac:dyDescent="0.15">
      <c r="A9" s="19">
        <v>0</v>
      </c>
      <c r="B9" s="5"/>
      <c r="C9" s="4"/>
      <c r="D9" s="4"/>
      <c r="E9" s="3">
        <f>D2</f>
        <v>-200000</v>
      </c>
      <c r="F9" s="2"/>
    </row>
    <row r="10" spans="1:6" ht="14.25" x14ac:dyDescent="0.15">
      <c r="A10" s="19">
        <v>1</v>
      </c>
      <c r="B10" s="3">
        <f t="shared" ref="B10:B21" si="0">$D$3</f>
        <v>-60000</v>
      </c>
      <c r="C10" s="3">
        <f t="shared" ref="C10:C21" si="1">E9*$D$6/12</f>
        <v>-833.33333333333337</v>
      </c>
      <c r="D10" s="3">
        <f t="shared" ref="D10:D21" si="2">B10+C10</f>
        <v>-60833.333333333336</v>
      </c>
      <c r="E10" s="3">
        <f t="shared" ref="E10:E21" si="3">E9+D10</f>
        <v>-260833.33333333334</v>
      </c>
      <c r="F10" s="2"/>
    </row>
    <row r="11" spans="1:6" ht="14.25" x14ac:dyDescent="0.15">
      <c r="A11" s="19">
        <v>2</v>
      </c>
      <c r="B11" s="3">
        <f t="shared" si="0"/>
        <v>-60000</v>
      </c>
      <c r="C11" s="3">
        <f t="shared" si="1"/>
        <v>-1086.8055555555557</v>
      </c>
      <c r="D11" s="3">
        <f t="shared" si="2"/>
        <v>-61086.805555555555</v>
      </c>
      <c r="E11" s="3">
        <f t="shared" si="3"/>
        <v>-321920.13888888888</v>
      </c>
      <c r="F11" s="2"/>
    </row>
    <row r="12" spans="1:6" ht="14.25" x14ac:dyDescent="0.15">
      <c r="A12" s="19">
        <v>3</v>
      </c>
      <c r="B12" s="3">
        <f t="shared" si="0"/>
        <v>-60000</v>
      </c>
      <c r="C12" s="3">
        <f t="shared" si="1"/>
        <v>-1341.3339120370372</v>
      </c>
      <c r="D12" s="3">
        <f t="shared" si="2"/>
        <v>-61341.333912037036</v>
      </c>
      <c r="E12" s="3">
        <f t="shared" si="3"/>
        <v>-383261.4728009259</v>
      </c>
      <c r="F12" s="2"/>
    </row>
    <row r="13" spans="1:6" ht="14.25" x14ac:dyDescent="0.15">
      <c r="A13" s="19">
        <v>4</v>
      </c>
      <c r="B13" s="3">
        <f t="shared" si="0"/>
        <v>-60000</v>
      </c>
      <c r="C13" s="3">
        <f t="shared" si="1"/>
        <v>-1596.9228033371912</v>
      </c>
      <c r="D13" s="3">
        <f t="shared" si="2"/>
        <v>-61596.922803337191</v>
      </c>
      <c r="E13" s="3">
        <f t="shared" si="3"/>
        <v>-444858.39560426306</v>
      </c>
      <c r="F13" s="2"/>
    </row>
    <row r="14" spans="1:6" ht="14.25" x14ac:dyDescent="0.15">
      <c r="A14" s="19">
        <v>5</v>
      </c>
      <c r="B14" s="3">
        <f t="shared" si="0"/>
        <v>-60000</v>
      </c>
      <c r="C14" s="3">
        <f t="shared" si="1"/>
        <v>-1853.5766483510961</v>
      </c>
      <c r="D14" s="3">
        <f t="shared" si="2"/>
        <v>-61853.576648351096</v>
      </c>
      <c r="E14" s="3">
        <f t="shared" si="3"/>
        <v>-506711.97225261416</v>
      </c>
      <c r="F14" s="2"/>
    </row>
    <row r="15" spans="1:6" ht="14.25" x14ac:dyDescent="0.15">
      <c r="A15" s="19">
        <v>6</v>
      </c>
      <c r="B15" s="3">
        <f t="shared" si="0"/>
        <v>-60000</v>
      </c>
      <c r="C15" s="3">
        <f t="shared" si="1"/>
        <v>-2111.2998843858927</v>
      </c>
      <c r="D15" s="3">
        <f t="shared" si="2"/>
        <v>-62111.299884385895</v>
      </c>
      <c r="E15" s="3">
        <f t="shared" si="3"/>
        <v>-568823.27213699999</v>
      </c>
      <c r="F15" s="2"/>
    </row>
    <row r="16" spans="1:6" ht="14.25" x14ac:dyDescent="0.15">
      <c r="A16" s="19">
        <v>7</v>
      </c>
      <c r="B16" s="3">
        <f t="shared" si="0"/>
        <v>-60000</v>
      </c>
      <c r="C16" s="3">
        <f t="shared" si="1"/>
        <v>-2370.0969672374999</v>
      </c>
      <c r="D16" s="3">
        <f t="shared" si="2"/>
        <v>-62370.096967237499</v>
      </c>
      <c r="E16" s="3">
        <f t="shared" si="3"/>
        <v>-631193.36910423753</v>
      </c>
      <c r="F16" s="2"/>
    </row>
    <row r="17" spans="1:9" ht="14.25" x14ac:dyDescent="0.15">
      <c r="A17" s="19">
        <v>8</v>
      </c>
      <c r="B17" s="3">
        <f t="shared" si="0"/>
        <v>-60000</v>
      </c>
      <c r="C17" s="3">
        <f t="shared" si="1"/>
        <v>-2629.9723712676564</v>
      </c>
      <c r="D17" s="3">
        <f t="shared" si="2"/>
        <v>-62629.972371267657</v>
      </c>
      <c r="E17" s="3">
        <f t="shared" si="3"/>
        <v>-693823.34147550515</v>
      </c>
      <c r="F17" s="2"/>
    </row>
    <row r="18" spans="1:9" ht="14.25" x14ac:dyDescent="0.15">
      <c r="A18" s="19">
        <v>9</v>
      </c>
      <c r="B18" s="3">
        <f t="shared" si="0"/>
        <v>-60000</v>
      </c>
      <c r="C18" s="3">
        <f t="shared" si="1"/>
        <v>-2890.9305894812715</v>
      </c>
      <c r="D18" s="3">
        <f t="shared" si="2"/>
        <v>-62890.930589481271</v>
      </c>
      <c r="E18" s="3">
        <f t="shared" si="3"/>
        <v>-756714.27206498641</v>
      </c>
      <c r="F18" s="2"/>
    </row>
    <row r="19" spans="1:9" ht="14.25" x14ac:dyDescent="0.15">
      <c r="A19" s="19">
        <v>10</v>
      </c>
      <c r="B19" s="3">
        <f t="shared" si="0"/>
        <v>-60000</v>
      </c>
      <c r="C19" s="3">
        <f t="shared" si="1"/>
        <v>-3152.9761336041101</v>
      </c>
      <c r="D19" s="3">
        <f t="shared" si="2"/>
        <v>-63152.976133604112</v>
      </c>
      <c r="E19" s="3">
        <f t="shared" si="3"/>
        <v>-819867.24819859047</v>
      </c>
      <c r="F19" s="2"/>
    </row>
    <row r="20" spans="1:9" ht="14.25" x14ac:dyDescent="0.15">
      <c r="A20" s="19">
        <v>11</v>
      </c>
      <c r="B20" s="3">
        <f t="shared" si="0"/>
        <v>-60000</v>
      </c>
      <c r="C20" s="3">
        <f t="shared" si="1"/>
        <v>-3416.1135341607937</v>
      </c>
      <c r="D20" s="3">
        <f t="shared" si="2"/>
        <v>-63416.113534160795</v>
      </c>
      <c r="E20" s="3">
        <f t="shared" si="3"/>
        <v>-883283.36173275125</v>
      </c>
      <c r="F20" s="2"/>
    </row>
    <row r="21" spans="1:9" ht="14.25" x14ac:dyDescent="0.15">
      <c r="A21" s="19">
        <v>12</v>
      </c>
      <c r="B21" s="3">
        <f t="shared" si="0"/>
        <v>-60000</v>
      </c>
      <c r="C21" s="3">
        <f t="shared" si="1"/>
        <v>-3680.3473405531308</v>
      </c>
      <c r="D21" s="3">
        <f t="shared" si="2"/>
        <v>-63680.347340553133</v>
      </c>
      <c r="E21" s="3">
        <f t="shared" si="3"/>
        <v>-946963.70907330443</v>
      </c>
      <c r="F21" s="2"/>
    </row>
    <row r="22" spans="1:9" ht="14.25" x14ac:dyDescent="0.15">
      <c r="A22" s="19">
        <v>13</v>
      </c>
      <c r="B22" s="5"/>
      <c r="C22" s="4"/>
      <c r="D22" s="4"/>
      <c r="E22" s="3">
        <f>-E21</f>
        <v>946963.70907330443</v>
      </c>
      <c r="F22" s="2"/>
    </row>
    <row r="24" spans="1:9" ht="14.25" x14ac:dyDescent="0.15">
      <c r="A24" s="14" t="s">
        <v>22</v>
      </c>
    </row>
    <row r="25" spans="1:9" ht="14.25" x14ac:dyDescent="0.15">
      <c r="A25" s="17" t="s">
        <v>21</v>
      </c>
      <c r="B25" s="12" t="s">
        <v>20</v>
      </c>
      <c r="C25" s="17" t="s">
        <v>19</v>
      </c>
      <c r="D25" s="8">
        <v>-100000</v>
      </c>
      <c r="E25" s="10"/>
      <c r="F25" s="10"/>
    </row>
    <row r="26" spans="1:9" ht="14.25" x14ac:dyDescent="0.15">
      <c r="A26" s="17" t="s">
        <v>18</v>
      </c>
      <c r="B26" s="12" t="s">
        <v>5</v>
      </c>
      <c r="C26" s="17" t="s">
        <v>17</v>
      </c>
      <c r="D26" s="8">
        <v>-72880</v>
      </c>
      <c r="E26" s="13"/>
      <c r="F26" s="13"/>
    </row>
    <row r="27" spans="1:9" ht="14.25" x14ac:dyDescent="0.15">
      <c r="A27" s="17" t="s">
        <v>16</v>
      </c>
      <c r="B27" s="12" t="s">
        <v>15</v>
      </c>
      <c r="C27" s="17" t="s">
        <v>14</v>
      </c>
      <c r="D27" s="8">
        <v>1200000</v>
      </c>
      <c r="E27" s="10"/>
      <c r="F27" s="10"/>
    </row>
    <row r="28" spans="1:9" ht="14.25" x14ac:dyDescent="0.15">
      <c r="A28" s="17" t="s">
        <v>13</v>
      </c>
      <c r="B28" s="12" t="s">
        <v>12</v>
      </c>
      <c r="C28" s="17" t="s">
        <v>11</v>
      </c>
      <c r="D28" s="12">
        <v>12</v>
      </c>
      <c r="E28" s="10"/>
      <c r="F28" s="10"/>
    </row>
    <row r="29" spans="1:9" ht="14.25" x14ac:dyDescent="0.15">
      <c r="A29" s="17" t="s">
        <v>10</v>
      </c>
      <c r="B29" s="12" t="s">
        <v>9</v>
      </c>
      <c r="C29" s="17" t="s">
        <v>8</v>
      </c>
      <c r="D29" s="11"/>
      <c r="E29" s="10"/>
      <c r="F29" s="10"/>
      <c r="G29" s="24" t="s">
        <v>7</v>
      </c>
      <c r="H29" s="27" t="s">
        <v>2</v>
      </c>
      <c r="I29" s="28"/>
    </row>
    <row r="30" spans="1:9" ht="14.25" x14ac:dyDescent="0.15">
      <c r="A30" s="10"/>
      <c r="B30" s="10"/>
      <c r="C30" s="10"/>
      <c r="D30" s="10"/>
      <c r="E30" s="10"/>
      <c r="F30" s="10"/>
      <c r="G30" s="25"/>
      <c r="H30" s="21" t="s">
        <v>6</v>
      </c>
      <c r="I30" s="21" t="s">
        <v>6</v>
      </c>
    </row>
    <row r="31" spans="1:9" ht="14.25" x14ac:dyDescent="0.15">
      <c r="A31" s="23"/>
      <c r="B31" s="19" t="s">
        <v>5</v>
      </c>
      <c r="C31" s="19" t="s">
        <v>4</v>
      </c>
      <c r="D31" s="19" t="s">
        <v>3</v>
      </c>
      <c r="E31" s="19" t="s">
        <v>2</v>
      </c>
      <c r="F31" s="9"/>
      <c r="G31" s="26"/>
      <c r="H31" s="22" t="s">
        <v>1</v>
      </c>
      <c r="I31" s="22" t="s">
        <v>0</v>
      </c>
    </row>
    <row r="32" spans="1:9" ht="14.25" x14ac:dyDescent="0.15">
      <c r="A32" s="19">
        <v>0</v>
      </c>
      <c r="B32" s="5"/>
      <c r="C32" s="4"/>
      <c r="D32" s="4"/>
      <c r="E32" s="3">
        <f>D25</f>
        <v>-100000</v>
      </c>
      <c r="F32" s="2"/>
      <c r="G32" s="7">
        <v>0</v>
      </c>
      <c r="H32" s="6">
        <v>100000</v>
      </c>
      <c r="I32" s="6">
        <f t="shared" ref="I32:I44" si="4">-E32</f>
        <v>100000</v>
      </c>
    </row>
    <row r="33" spans="1:9" ht="14.25" x14ac:dyDescent="0.15">
      <c r="A33" s="19">
        <v>1</v>
      </c>
      <c r="B33" s="8">
        <f t="shared" ref="B33:B44" si="5">$D$26</f>
        <v>-72880</v>
      </c>
      <c r="C33" s="3">
        <f t="shared" ref="C33:C44" si="6">E32*$D$29/12</f>
        <v>0</v>
      </c>
      <c r="D33" s="3">
        <f t="shared" ref="D33:D44" si="7">B33+C33</f>
        <v>-72880</v>
      </c>
      <c r="E33" s="3">
        <f t="shared" ref="E33:E44" si="8">E32+D33</f>
        <v>-172880</v>
      </c>
      <c r="F33" s="2"/>
      <c r="G33" s="7">
        <v>1</v>
      </c>
      <c r="H33" s="3">
        <v>173296.73360961999</v>
      </c>
      <c r="I33" s="6">
        <f t="shared" si="4"/>
        <v>172880</v>
      </c>
    </row>
    <row r="34" spans="1:9" ht="14.25" x14ac:dyDescent="0.15">
      <c r="A34" s="19">
        <v>2</v>
      </c>
      <c r="B34" s="8">
        <f t="shared" si="5"/>
        <v>-72880</v>
      </c>
      <c r="C34" s="3">
        <f t="shared" si="6"/>
        <v>0</v>
      </c>
      <c r="D34" s="3">
        <f t="shared" si="7"/>
        <v>-72880</v>
      </c>
      <c r="E34" s="3">
        <f t="shared" si="8"/>
        <v>-245760</v>
      </c>
      <c r="F34" s="2"/>
      <c r="G34" s="7">
        <v>2</v>
      </c>
      <c r="H34" s="3">
        <v>246898.870275947</v>
      </c>
      <c r="I34" s="6">
        <f t="shared" si="4"/>
        <v>245760</v>
      </c>
    </row>
    <row r="35" spans="1:9" ht="14.25" x14ac:dyDescent="0.15">
      <c r="A35" s="19">
        <v>3</v>
      </c>
      <c r="B35" s="8">
        <f t="shared" si="5"/>
        <v>-72880</v>
      </c>
      <c r="C35" s="3">
        <f t="shared" si="6"/>
        <v>0</v>
      </c>
      <c r="D35" s="3">
        <f t="shared" si="7"/>
        <v>-72880</v>
      </c>
      <c r="E35" s="3">
        <f t="shared" si="8"/>
        <v>-318640</v>
      </c>
      <c r="F35" s="2"/>
      <c r="G35" s="7">
        <v>3</v>
      </c>
      <c r="H35" s="3">
        <v>320807.68251171702</v>
      </c>
      <c r="I35" s="6">
        <f t="shared" si="4"/>
        <v>318640</v>
      </c>
    </row>
    <row r="36" spans="1:9" ht="14.25" x14ac:dyDescent="0.15">
      <c r="A36" s="19">
        <v>4</v>
      </c>
      <c r="B36" s="8">
        <f t="shared" si="5"/>
        <v>-72880</v>
      </c>
      <c r="C36" s="3">
        <f t="shared" si="6"/>
        <v>0</v>
      </c>
      <c r="D36" s="3">
        <f t="shared" si="7"/>
        <v>-72880</v>
      </c>
      <c r="E36" s="3">
        <f t="shared" si="8"/>
        <v>-391520</v>
      </c>
      <c r="F36" s="2"/>
      <c r="G36" s="7">
        <v>4</v>
      </c>
      <c r="H36" s="3">
        <v>395024.44813180203</v>
      </c>
      <c r="I36" s="6">
        <f t="shared" si="4"/>
        <v>391520</v>
      </c>
    </row>
    <row r="37" spans="1:9" ht="14.25" x14ac:dyDescent="0.15">
      <c r="A37" s="19">
        <v>5</v>
      </c>
      <c r="B37" s="8">
        <f t="shared" si="5"/>
        <v>-72880</v>
      </c>
      <c r="C37" s="3">
        <f t="shared" si="6"/>
        <v>0</v>
      </c>
      <c r="D37" s="3">
        <f t="shared" si="7"/>
        <v>-72880</v>
      </c>
      <c r="E37" s="3">
        <f t="shared" si="8"/>
        <v>-464400</v>
      </c>
      <c r="F37" s="2"/>
      <c r="G37" s="7">
        <v>5</v>
      </c>
      <c r="H37" s="3">
        <v>469550.45027530502</v>
      </c>
      <c r="I37" s="6">
        <f t="shared" si="4"/>
        <v>464400</v>
      </c>
    </row>
    <row r="38" spans="1:9" ht="14.25" x14ac:dyDescent="0.15">
      <c r="A38" s="19">
        <v>6</v>
      </c>
      <c r="B38" s="8">
        <f t="shared" si="5"/>
        <v>-72880</v>
      </c>
      <c r="C38" s="3">
        <f t="shared" si="6"/>
        <v>0</v>
      </c>
      <c r="D38" s="3">
        <f t="shared" si="7"/>
        <v>-72880</v>
      </c>
      <c r="E38" s="3">
        <f t="shared" si="8"/>
        <v>-537280</v>
      </c>
      <c r="F38" s="2"/>
      <c r="G38" s="7">
        <v>6</v>
      </c>
      <c r="H38" s="3">
        <v>544386.97742773895</v>
      </c>
      <c r="I38" s="6">
        <f t="shared" si="4"/>
        <v>537280</v>
      </c>
    </row>
    <row r="39" spans="1:9" ht="14.25" x14ac:dyDescent="0.15">
      <c r="A39" s="19">
        <v>7</v>
      </c>
      <c r="B39" s="8">
        <f t="shared" si="5"/>
        <v>-72880</v>
      </c>
      <c r="C39" s="3">
        <f t="shared" si="6"/>
        <v>0</v>
      </c>
      <c r="D39" s="3">
        <f t="shared" si="7"/>
        <v>-72880</v>
      </c>
      <c r="E39" s="3">
        <f t="shared" si="8"/>
        <v>-610160</v>
      </c>
      <c r="F39" s="2"/>
      <c r="G39" s="7">
        <v>7</v>
      </c>
      <c r="H39" s="3">
        <v>619535.32344330801</v>
      </c>
      <c r="I39" s="6">
        <f t="shared" si="4"/>
        <v>610160</v>
      </c>
    </row>
    <row r="40" spans="1:9" ht="14.25" x14ac:dyDescent="0.15">
      <c r="A40" s="19">
        <v>8</v>
      </c>
      <c r="B40" s="8">
        <f t="shared" si="5"/>
        <v>-72880</v>
      </c>
      <c r="C40" s="3">
        <f t="shared" si="6"/>
        <v>0</v>
      </c>
      <c r="D40" s="3">
        <f t="shared" si="7"/>
        <v>-72880</v>
      </c>
      <c r="E40" s="3">
        <f t="shared" si="8"/>
        <v>-683040</v>
      </c>
      <c r="F40" s="2"/>
      <c r="G40" s="7">
        <v>8</v>
      </c>
      <c r="H40" s="3">
        <v>694996.78756727499</v>
      </c>
      <c r="I40" s="6">
        <f t="shared" si="4"/>
        <v>683040</v>
      </c>
    </row>
    <row r="41" spans="1:9" ht="14.25" x14ac:dyDescent="0.15">
      <c r="A41" s="19">
        <v>9</v>
      </c>
      <c r="B41" s="8">
        <f t="shared" si="5"/>
        <v>-72880</v>
      </c>
      <c r="C41" s="3">
        <f t="shared" si="6"/>
        <v>0</v>
      </c>
      <c r="D41" s="3">
        <f t="shared" si="7"/>
        <v>-72880</v>
      </c>
      <c r="E41" s="3">
        <f t="shared" si="8"/>
        <v>-755920</v>
      </c>
      <c r="F41" s="2"/>
      <c r="G41" s="7">
        <v>9</v>
      </c>
      <c r="H41" s="3">
        <v>770772.67445842503</v>
      </c>
      <c r="I41" s="6">
        <f t="shared" si="4"/>
        <v>755920</v>
      </c>
    </row>
    <row r="42" spans="1:9" ht="14.25" x14ac:dyDescent="0.15">
      <c r="A42" s="19">
        <v>10</v>
      </c>
      <c r="B42" s="8">
        <f t="shared" si="5"/>
        <v>-72880</v>
      </c>
      <c r="C42" s="3">
        <f t="shared" si="6"/>
        <v>0</v>
      </c>
      <c r="D42" s="3">
        <f t="shared" si="7"/>
        <v>-72880</v>
      </c>
      <c r="E42" s="3">
        <f t="shared" si="8"/>
        <v>-828800</v>
      </c>
      <c r="F42" s="2"/>
      <c r="G42" s="7">
        <v>10</v>
      </c>
      <c r="H42" s="3">
        <v>846864.29421162198</v>
      </c>
      <c r="I42" s="6">
        <f t="shared" si="4"/>
        <v>828800</v>
      </c>
    </row>
    <row r="43" spans="1:9" ht="14.25" x14ac:dyDescent="0.15">
      <c r="A43" s="19">
        <v>11</v>
      </c>
      <c r="B43" s="8">
        <f t="shared" si="5"/>
        <v>-72880</v>
      </c>
      <c r="C43" s="3">
        <f t="shared" si="6"/>
        <v>0</v>
      </c>
      <c r="D43" s="3">
        <f t="shared" si="7"/>
        <v>-72880</v>
      </c>
      <c r="E43" s="3">
        <f t="shared" si="8"/>
        <v>-901680</v>
      </c>
      <c r="F43" s="2"/>
      <c r="G43" s="7">
        <v>11</v>
      </c>
      <c r="H43" s="3">
        <v>923272.96238045697</v>
      </c>
      <c r="I43" s="6">
        <f t="shared" si="4"/>
        <v>901680</v>
      </c>
    </row>
    <row r="44" spans="1:9" ht="14.25" x14ac:dyDescent="0.15">
      <c r="A44" s="19">
        <v>12</v>
      </c>
      <c r="B44" s="8">
        <f t="shared" si="5"/>
        <v>-72880</v>
      </c>
      <c r="C44" s="3">
        <f t="shared" si="6"/>
        <v>0</v>
      </c>
      <c r="D44" s="3">
        <f t="shared" si="7"/>
        <v>-72880</v>
      </c>
      <c r="E44" s="3">
        <f t="shared" si="8"/>
        <v>-974560</v>
      </c>
      <c r="F44" s="2"/>
      <c r="G44" s="7">
        <v>12</v>
      </c>
      <c r="H44" s="3">
        <v>999999.99999999604</v>
      </c>
      <c r="I44" s="6">
        <f t="shared" si="4"/>
        <v>974560</v>
      </c>
    </row>
    <row r="45" spans="1:9" ht="14.25" x14ac:dyDescent="0.15">
      <c r="A45" s="19">
        <v>13</v>
      </c>
      <c r="B45" s="5"/>
      <c r="C45" s="4"/>
      <c r="D45" s="4"/>
      <c r="E45" s="3">
        <f>-E44</f>
        <v>974560</v>
      </c>
      <c r="F45" s="2"/>
    </row>
  </sheetData>
  <mergeCells count="2">
    <mergeCell ref="G29:G31"/>
    <mergeCell ref="H29:I29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Normal="100" workbookViewId="0">
      <selection activeCell="D5" sqref="D5"/>
    </sheetView>
  </sheetViews>
  <sheetFormatPr defaultRowHeight="13.5" x14ac:dyDescent="0.15"/>
  <cols>
    <col min="1" max="1" width="11.625" style="1" customWidth="1"/>
    <col min="2" max="4" width="12.625" style="1" customWidth="1"/>
    <col min="5" max="5" width="11.625" style="1" customWidth="1"/>
    <col min="6" max="6" width="3" style="1" customWidth="1"/>
    <col min="7" max="7" width="5" style="1" customWidth="1"/>
    <col min="8" max="8" width="11.125" style="1" customWidth="1"/>
    <col min="9" max="9" width="11.5" style="1" customWidth="1"/>
    <col min="10" max="16384" width="9" style="1"/>
  </cols>
  <sheetData>
    <row r="1" spans="1:6" ht="14.25" x14ac:dyDescent="0.15">
      <c r="A1" s="16" t="s">
        <v>26</v>
      </c>
      <c r="B1" s="16" t="s">
        <v>25</v>
      </c>
      <c r="C1" s="16" t="s">
        <v>24</v>
      </c>
      <c r="D1" s="16" t="s">
        <v>23</v>
      </c>
    </row>
    <row r="2" spans="1:6" ht="14.25" x14ac:dyDescent="0.15">
      <c r="A2" s="17" t="s">
        <v>21</v>
      </c>
      <c r="B2" s="12" t="s">
        <v>20</v>
      </c>
      <c r="C2" s="17" t="s">
        <v>19</v>
      </c>
      <c r="D2" s="8">
        <v>-200000</v>
      </c>
      <c r="E2" s="10"/>
      <c r="F2" s="10"/>
    </row>
    <row r="3" spans="1:6" ht="14.25" x14ac:dyDescent="0.15">
      <c r="A3" s="17" t="s">
        <v>18</v>
      </c>
      <c r="B3" s="12" t="s">
        <v>5</v>
      </c>
      <c r="C3" s="17" t="s">
        <v>17</v>
      </c>
      <c r="D3" s="8">
        <v>-60000</v>
      </c>
      <c r="E3" s="13"/>
      <c r="F3" s="13"/>
    </row>
    <row r="4" spans="1:6" ht="14.25" x14ac:dyDescent="0.15">
      <c r="A4" s="17" t="s">
        <v>16</v>
      </c>
      <c r="B4" s="12" t="s">
        <v>15</v>
      </c>
      <c r="C4" s="17" t="s">
        <v>14</v>
      </c>
      <c r="D4" s="8">
        <v>1000000</v>
      </c>
      <c r="E4" s="10"/>
      <c r="F4" s="10"/>
    </row>
    <row r="5" spans="1:6" ht="14.25" x14ac:dyDescent="0.15">
      <c r="A5" s="17" t="s">
        <v>13</v>
      </c>
      <c r="B5" s="12" t="s">
        <v>12</v>
      </c>
      <c r="C5" s="17" t="s">
        <v>11</v>
      </c>
      <c r="D5" s="15">
        <f>NPER(D6/12,D3,D2,D4)</f>
        <v>12.82968987520084</v>
      </c>
      <c r="E5" s="10"/>
      <c r="F5" s="10"/>
    </row>
    <row r="6" spans="1:6" ht="14.25" x14ac:dyDescent="0.15">
      <c r="A6" s="17" t="s">
        <v>10</v>
      </c>
      <c r="B6" s="12" t="s">
        <v>9</v>
      </c>
      <c r="C6" s="17" t="s">
        <v>8</v>
      </c>
      <c r="D6" s="11">
        <v>0.05</v>
      </c>
      <c r="E6" s="10"/>
      <c r="F6" s="10"/>
    </row>
    <row r="7" spans="1:6" ht="14.25" x14ac:dyDescent="0.15">
      <c r="A7" s="10"/>
      <c r="B7" s="10"/>
      <c r="C7" s="10"/>
      <c r="D7" s="10"/>
      <c r="E7" s="10"/>
      <c r="F7" s="10"/>
    </row>
    <row r="8" spans="1:6" ht="14.25" x14ac:dyDescent="0.15">
      <c r="A8" s="18"/>
      <c r="B8" s="19" t="s">
        <v>5</v>
      </c>
      <c r="C8" s="19" t="s">
        <v>4</v>
      </c>
      <c r="D8" s="19" t="s">
        <v>3</v>
      </c>
      <c r="E8" s="19" t="s">
        <v>2</v>
      </c>
      <c r="F8" s="9"/>
    </row>
    <row r="9" spans="1:6" ht="14.25" x14ac:dyDescent="0.15">
      <c r="A9" s="19">
        <v>0</v>
      </c>
      <c r="B9" s="5"/>
      <c r="C9" s="4"/>
      <c r="D9" s="4"/>
      <c r="E9" s="3">
        <f>D2</f>
        <v>-200000</v>
      </c>
      <c r="F9" s="2"/>
    </row>
    <row r="10" spans="1:6" ht="14.25" x14ac:dyDescent="0.15">
      <c r="A10" s="19">
        <v>1</v>
      </c>
      <c r="B10" s="3">
        <f t="shared" ref="B10:B21" si="0">$D$3</f>
        <v>-60000</v>
      </c>
      <c r="C10" s="3">
        <f t="shared" ref="C10:C21" si="1">E9*$D$6/12</f>
        <v>-833.33333333333337</v>
      </c>
      <c r="D10" s="3">
        <f t="shared" ref="D10:D21" si="2">B10+C10</f>
        <v>-60833.333333333336</v>
      </c>
      <c r="E10" s="3">
        <f t="shared" ref="E10:E21" si="3">E9+D10</f>
        <v>-260833.33333333334</v>
      </c>
      <c r="F10" s="2"/>
    </row>
    <row r="11" spans="1:6" ht="14.25" x14ac:dyDescent="0.15">
      <c r="A11" s="19">
        <v>2</v>
      </c>
      <c r="B11" s="3">
        <f t="shared" si="0"/>
        <v>-60000</v>
      </c>
      <c r="C11" s="3">
        <f t="shared" si="1"/>
        <v>-1086.8055555555557</v>
      </c>
      <c r="D11" s="3">
        <f t="shared" si="2"/>
        <v>-61086.805555555555</v>
      </c>
      <c r="E11" s="3">
        <f t="shared" si="3"/>
        <v>-321920.13888888888</v>
      </c>
      <c r="F11" s="2"/>
    </row>
    <row r="12" spans="1:6" ht="14.25" x14ac:dyDescent="0.15">
      <c r="A12" s="19">
        <v>3</v>
      </c>
      <c r="B12" s="3">
        <f t="shared" si="0"/>
        <v>-60000</v>
      </c>
      <c r="C12" s="3">
        <f t="shared" si="1"/>
        <v>-1341.3339120370372</v>
      </c>
      <c r="D12" s="3">
        <f t="shared" si="2"/>
        <v>-61341.333912037036</v>
      </c>
      <c r="E12" s="3">
        <f t="shared" si="3"/>
        <v>-383261.4728009259</v>
      </c>
      <c r="F12" s="2"/>
    </row>
    <row r="13" spans="1:6" ht="14.25" x14ac:dyDescent="0.15">
      <c r="A13" s="19">
        <v>4</v>
      </c>
      <c r="B13" s="3">
        <f t="shared" si="0"/>
        <v>-60000</v>
      </c>
      <c r="C13" s="3">
        <f t="shared" si="1"/>
        <v>-1596.9228033371912</v>
      </c>
      <c r="D13" s="3">
        <f t="shared" si="2"/>
        <v>-61596.922803337191</v>
      </c>
      <c r="E13" s="3">
        <f t="shared" si="3"/>
        <v>-444858.39560426306</v>
      </c>
      <c r="F13" s="2"/>
    </row>
    <row r="14" spans="1:6" ht="14.25" x14ac:dyDescent="0.15">
      <c r="A14" s="19">
        <v>5</v>
      </c>
      <c r="B14" s="3">
        <f t="shared" si="0"/>
        <v>-60000</v>
      </c>
      <c r="C14" s="3">
        <f t="shared" si="1"/>
        <v>-1853.5766483510961</v>
      </c>
      <c r="D14" s="3">
        <f t="shared" si="2"/>
        <v>-61853.576648351096</v>
      </c>
      <c r="E14" s="3">
        <f t="shared" si="3"/>
        <v>-506711.97225261416</v>
      </c>
      <c r="F14" s="2"/>
    </row>
    <row r="15" spans="1:6" ht="14.25" x14ac:dyDescent="0.15">
      <c r="A15" s="19">
        <v>6</v>
      </c>
      <c r="B15" s="3">
        <f t="shared" si="0"/>
        <v>-60000</v>
      </c>
      <c r="C15" s="3">
        <f t="shared" si="1"/>
        <v>-2111.2998843858927</v>
      </c>
      <c r="D15" s="3">
        <f t="shared" si="2"/>
        <v>-62111.299884385895</v>
      </c>
      <c r="E15" s="3">
        <f t="shared" si="3"/>
        <v>-568823.27213699999</v>
      </c>
      <c r="F15" s="2"/>
    </row>
    <row r="16" spans="1:6" ht="14.25" x14ac:dyDescent="0.15">
      <c r="A16" s="19">
        <v>7</v>
      </c>
      <c r="B16" s="3">
        <f t="shared" si="0"/>
        <v>-60000</v>
      </c>
      <c r="C16" s="3">
        <f t="shared" si="1"/>
        <v>-2370.0969672374999</v>
      </c>
      <c r="D16" s="3">
        <f t="shared" si="2"/>
        <v>-62370.096967237499</v>
      </c>
      <c r="E16" s="3">
        <f t="shared" si="3"/>
        <v>-631193.36910423753</v>
      </c>
      <c r="F16" s="2"/>
    </row>
    <row r="17" spans="1:9" ht="14.25" x14ac:dyDescent="0.15">
      <c r="A17" s="19">
        <v>8</v>
      </c>
      <c r="B17" s="3">
        <f t="shared" si="0"/>
        <v>-60000</v>
      </c>
      <c r="C17" s="3">
        <f t="shared" si="1"/>
        <v>-2629.9723712676564</v>
      </c>
      <c r="D17" s="3">
        <f t="shared" si="2"/>
        <v>-62629.972371267657</v>
      </c>
      <c r="E17" s="3">
        <f t="shared" si="3"/>
        <v>-693823.34147550515</v>
      </c>
      <c r="F17" s="2"/>
    </row>
    <row r="18" spans="1:9" ht="14.25" x14ac:dyDescent="0.15">
      <c r="A18" s="19">
        <v>9</v>
      </c>
      <c r="B18" s="3">
        <f t="shared" si="0"/>
        <v>-60000</v>
      </c>
      <c r="C18" s="3">
        <f t="shared" si="1"/>
        <v>-2890.9305894812715</v>
      </c>
      <c r="D18" s="3">
        <f t="shared" si="2"/>
        <v>-62890.930589481271</v>
      </c>
      <c r="E18" s="3">
        <f t="shared" si="3"/>
        <v>-756714.27206498641</v>
      </c>
      <c r="F18" s="2"/>
    </row>
    <row r="19" spans="1:9" ht="14.25" x14ac:dyDescent="0.15">
      <c r="A19" s="19">
        <v>10</v>
      </c>
      <c r="B19" s="3">
        <f t="shared" si="0"/>
        <v>-60000</v>
      </c>
      <c r="C19" s="3">
        <f t="shared" si="1"/>
        <v>-3152.9761336041101</v>
      </c>
      <c r="D19" s="3">
        <f t="shared" si="2"/>
        <v>-63152.976133604112</v>
      </c>
      <c r="E19" s="3">
        <f t="shared" si="3"/>
        <v>-819867.24819859047</v>
      </c>
      <c r="F19" s="2"/>
    </row>
    <row r="20" spans="1:9" ht="14.25" x14ac:dyDescent="0.15">
      <c r="A20" s="19">
        <v>11</v>
      </c>
      <c r="B20" s="3">
        <f t="shared" si="0"/>
        <v>-60000</v>
      </c>
      <c r="C20" s="3">
        <f t="shared" si="1"/>
        <v>-3416.1135341607937</v>
      </c>
      <c r="D20" s="3">
        <f t="shared" si="2"/>
        <v>-63416.113534160795</v>
      </c>
      <c r="E20" s="3">
        <f t="shared" si="3"/>
        <v>-883283.36173275125</v>
      </c>
      <c r="F20" s="2"/>
    </row>
    <row r="21" spans="1:9" ht="14.25" x14ac:dyDescent="0.15">
      <c r="A21" s="19">
        <v>12</v>
      </c>
      <c r="B21" s="3">
        <f t="shared" si="0"/>
        <v>-60000</v>
      </c>
      <c r="C21" s="3">
        <f t="shared" si="1"/>
        <v>-3680.3473405531308</v>
      </c>
      <c r="D21" s="3">
        <f t="shared" si="2"/>
        <v>-63680.347340553133</v>
      </c>
      <c r="E21" s="3">
        <f t="shared" si="3"/>
        <v>-946963.70907330443</v>
      </c>
      <c r="F21" s="2"/>
    </row>
    <row r="22" spans="1:9" ht="14.25" x14ac:dyDescent="0.15">
      <c r="A22" s="19">
        <v>13</v>
      </c>
      <c r="B22" s="5"/>
      <c r="C22" s="4"/>
      <c r="D22" s="4"/>
      <c r="E22" s="3">
        <f>-E21</f>
        <v>946963.70907330443</v>
      </c>
      <c r="F22" s="2"/>
    </row>
    <row r="24" spans="1:9" ht="14.25" x14ac:dyDescent="0.15">
      <c r="A24" s="14" t="s">
        <v>22</v>
      </c>
    </row>
    <row r="25" spans="1:9" ht="14.25" x14ac:dyDescent="0.15">
      <c r="A25" s="17" t="s">
        <v>21</v>
      </c>
      <c r="B25" s="12" t="s">
        <v>20</v>
      </c>
      <c r="C25" s="17" t="s">
        <v>19</v>
      </c>
      <c r="D25" s="8">
        <v>-100000</v>
      </c>
      <c r="E25" s="10"/>
      <c r="F25" s="10"/>
    </row>
    <row r="26" spans="1:9" ht="14.25" x14ac:dyDescent="0.15">
      <c r="A26" s="17" t="s">
        <v>18</v>
      </c>
      <c r="B26" s="12" t="s">
        <v>5</v>
      </c>
      <c r="C26" s="17" t="s">
        <v>17</v>
      </c>
      <c r="D26" s="8">
        <v>-72880</v>
      </c>
      <c r="E26" s="13"/>
      <c r="F26" s="13"/>
    </row>
    <row r="27" spans="1:9" ht="14.25" x14ac:dyDescent="0.15">
      <c r="A27" s="17" t="s">
        <v>16</v>
      </c>
      <c r="B27" s="12" t="s">
        <v>15</v>
      </c>
      <c r="C27" s="17" t="s">
        <v>14</v>
      </c>
      <c r="D27" s="8">
        <v>1200000</v>
      </c>
      <c r="E27" s="10"/>
      <c r="F27" s="10"/>
    </row>
    <row r="28" spans="1:9" ht="14.25" x14ac:dyDescent="0.15">
      <c r="A28" s="17" t="s">
        <v>13</v>
      </c>
      <c r="B28" s="12" t="s">
        <v>12</v>
      </c>
      <c r="C28" s="17" t="s">
        <v>11</v>
      </c>
      <c r="D28" s="12">
        <v>12</v>
      </c>
      <c r="E28" s="10"/>
      <c r="F28" s="10"/>
    </row>
    <row r="29" spans="1:9" ht="14.25" x14ac:dyDescent="0.15">
      <c r="A29" s="17" t="s">
        <v>10</v>
      </c>
      <c r="B29" s="12" t="s">
        <v>9</v>
      </c>
      <c r="C29" s="17" t="s">
        <v>8</v>
      </c>
      <c r="D29" s="11"/>
      <c r="E29" s="10"/>
      <c r="F29" s="10"/>
      <c r="G29" s="24" t="s">
        <v>7</v>
      </c>
      <c r="H29" s="27" t="s">
        <v>2</v>
      </c>
      <c r="I29" s="28"/>
    </row>
    <row r="30" spans="1:9" ht="14.25" x14ac:dyDescent="0.15">
      <c r="A30" s="10"/>
      <c r="B30" s="10"/>
      <c r="C30" s="10"/>
      <c r="D30" s="10"/>
      <c r="E30" s="10"/>
      <c r="F30" s="10"/>
      <c r="G30" s="25"/>
      <c r="H30" s="21" t="s">
        <v>6</v>
      </c>
      <c r="I30" s="21" t="s">
        <v>6</v>
      </c>
    </row>
    <row r="31" spans="1:9" ht="14.25" x14ac:dyDescent="0.15">
      <c r="A31" s="20"/>
      <c r="B31" s="19" t="s">
        <v>5</v>
      </c>
      <c r="C31" s="19" t="s">
        <v>4</v>
      </c>
      <c r="D31" s="19" t="s">
        <v>3</v>
      </c>
      <c r="E31" s="19" t="s">
        <v>2</v>
      </c>
      <c r="F31" s="9"/>
      <c r="G31" s="26"/>
      <c r="H31" s="22" t="s">
        <v>1</v>
      </c>
      <c r="I31" s="22" t="s">
        <v>0</v>
      </c>
    </row>
    <row r="32" spans="1:9" ht="14.25" x14ac:dyDescent="0.15">
      <c r="A32" s="19">
        <v>0</v>
      </c>
      <c r="B32" s="5"/>
      <c r="C32" s="4"/>
      <c r="D32" s="4"/>
      <c r="E32" s="3">
        <f>D25</f>
        <v>-100000</v>
      </c>
      <c r="F32" s="2"/>
      <c r="G32" s="7">
        <v>0</v>
      </c>
      <c r="H32" s="6">
        <v>100000</v>
      </c>
      <c r="I32" s="6">
        <f t="shared" ref="I32:I44" si="4">-E32</f>
        <v>100000</v>
      </c>
    </row>
    <row r="33" spans="1:9" ht="14.25" x14ac:dyDescent="0.15">
      <c r="A33" s="19">
        <v>1</v>
      </c>
      <c r="B33" s="8">
        <f t="shared" ref="B33:B44" si="5">$D$26</f>
        <v>-72880</v>
      </c>
      <c r="C33" s="3">
        <f t="shared" ref="C33:C44" si="6">E32*$D$29/12</f>
        <v>0</v>
      </c>
      <c r="D33" s="3">
        <f t="shared" ref="D33:D44" si="7">B33+C33</f>
        <v>-72880</v>
      </c>
      <c r="E33" s="3">
        <f t="shared" ref="E33:E44" si="8">E32+D33</f>
        <v>-172880</v>
      </c>
      <c r="F33" s="2"/>
      <c r="G33" s="7">
        <v>1</v>
      </c>
      <c r="H33" s="3">
        <v>173296.73360961999</v>
      </c>
      <c r="I33" s="6">
        <f t="shared" si="4"/>
        <v>172880</v>
      </c>
    </row>
    <row r="34" spans="1:9" ht="14.25" x14ac:dyDescent="0.15">
      <c r="A34" s="19">
        <v>2</v>
      </c>
      <c r="B34" s="8">
        <f t="shared" si="5"/>
        <v>-72880</v>
      </c>
      <c r="C34" s="3">
        <f t="shared" si="6"/>
        <v>0</v>
      </c>
      <c r="D34" s="3">
        <f t="shared" si="7"/>
        <v>-72880</v>
      </c>
      <c r="E34" s="3">
        <f t="shared" si="8"/>
        <v>-245760</v>
      </c>
      <c r="F34" s="2"/>
      <c r="G34" s="7">
        <v>2</v>
      </c>
      <c r="H34" s="3">
        <v>246898.870275947</v>
      </c>
      <c r="I34" s="6">
        <f t="shared" si="4"/>
        <v>245760</v>
      </c>
    </row>
    <row r="35" spans="1:9" ht="14.25" x14ac:dyDescent="0.15">
      <c r="A35" s="19">
        <v>3</v>
      </c>
      <c r="B35" s="8">
        <f t="shared" si="5"/>
        <v>-72880</v>
      </c>
      <c r="C35" s="3">
        <f t="shared" si="6"/>
        <v>0</v>
      </c>
      <c r="D35" s="3">
        <f t="shared" si="7"/>
        <v>-72880</v>
      </c>
      <c r="E35" s="3">
        <f t="shared" si="8"/>
        <v>-318640</v>
      </c>
      <c r="F35" s="2"/>
      <c r="G35" s="7">
        <v>3</v>
      </c>
      <c r="H35" s="3">
        <v>320807.68251171702</v>
      </c>
      <c r="I35" s="6">
        <f t="shared" si="4"/>
        <v>318640</v>
      </c>
    </row>
    <row r="36" spans="1:9" ht="14.25" x14ac:dyDescent="0.15">
      <c r="A36" s="19">
        <v>4</v>
      </c>
      <c r="B36" s="8">
        <f t="shared" si="5"/>
        <v>-72880</v>
      </c>
      <c r="C36" s="3">
        <f t="shared" si="6"/>
        <v>0</v>
      </c>
      <c r="D36" s="3">
        <f t="shared" si="7"/>
        <v>-72880</v>
      </c>
      <c r="E36" s="3">
        <f t="shared" si="8"/>
        <v>-391520</v>
      </c>
      <c r="F36" s="2"/>
      <c r="G36" s="7">
        <v>4</v>
      </c>
      <c r="H36" s="3">
        <v>395024.44813180203</v>
      </c>
      <c r="I36" s="6">
        <f t="shared" si="4"/>
        <v>391520</v>
      </c>
    </row>
    <row r="37" spans="1:9" ht="14.25" x14ac:dyDescent="0.15">
      <c r="A37" s="19">
        <v>5</v>
      </c>
      <c r="B37" s="8">
        <f t="shared" si="5"/>
        <v>-72880</v>
      </c>
      <c r="C37" s="3">
        <f t="shared" si="6"/>
        <v>0</v>
      </c>
      <c r="D37" s="3">
        <f t="shared" si="7"/>
        <v>-72880</v>
      </c>
      <c r="E37" s="3">
        <f t="shared" si="8"/>
        <v>-464400</v>
      </c>
      <c r="F37" s="2"/>
      <c r="G37" s="7">
        <v>5</v>
      </c>
      <c r="H37" s="3">
        <v>469550.45027530502</v>
      </c>
      <c r="I37" s="6">
        <f t="shared" si="4"/>
        <v>464400</v>
      </c>
    </row>
    <row r="38" spans="1:9" ht="14.25" x14ac:dyDescent="0.15">
      <c r="A38" s="19">
        <v>6</v>
      </c>
      <c r="B38" s="8">
        <f t="shared" si="5"/>
        <v>-72880</v>
      </c>
      <c r="C38" s="3">
        <f t="shared" si="6"/>
        <v>0</v>
      </c>
      <c r="D38" s="3">
        <f t="shared" si="7"/>
        <v>-72880</v>
      </c>
      <c r="E38" s="3">
        <f t="shared" si="8"/>
        <v>-537280</v>
      </c>
      <c r="F38" s="2"/>
      <c r="G38" s="7">
        <v>6</v>
      </c>
      <c r="H38" s="3">
        <v>544386.97742773895</v>
      </c>
      <c r="I38" s="6">
        <f t="shared" si="4"/>
        <v>537280</v>
      </c>
    </row>
    <row r="39" spans="1:9" ht="14.25" x14ac:dyDescent="0.15">
      <c r="A39" s="19">
        <v>7</v>
      </c>
      <c r="B39" s="8">
        <f t="shared" si="5"/>
        <v>-72880</v>
      </c>
      <c r="C39" s="3">
        <f t="shared" si="6"/>
        <v>0</v>
      </c>
      <c r="D39" s="3">
        <f t="shared" si="7"/>
        <v>-72880</v>
      </c>
      <c r="E39" s="3">
        <f t="shared" si="8"/>
        <v>-610160</v>
      </c>
      <c r="F39" s="2"/>
      <c r="G39" s="7">
        <v>7</v>
      </c>
      <c r="H39" s="3">
        <v>619535.32344330801</v>
      </c>
      <c r="I39" s="6">
        <f t="shared" si="4"/>
        <v>610160</v>
      </c>
    </row>
    <row r="40" spans="1:9" ht="14.25" x14ac:dyDescent="0.15">
      <c r="A40" s="19">
        <v>8</v>
      </c>
      <c r="B40" s="8">
        <f t="shared" si="5"/>
        <v>-72880</v>
      </c>
      <c r="C40" s="3">
        <f t="shared" si="6"/>
        <v>0</v>
      </c>
      <c r="D40" s="3">
        <f t="shared" si="7"/>
        <v>-72880</v>
      </c>
      <c r="E40" s="3">
        <f t="shared" si="8"/>
        <v>-683040</v>
      </c>
      <c r="F40" s="2"/>
      <c r="G40" s="7">
        <v>8</v>
      </c>
      <c r="H40" s="3">
        <v>694996.78756727499</v>
      </c>
      <c r="I40" s="6">
        <f t="shared" si="4"/>
        <v>683040</v>
      </c>
    </row>
    <row r="41" spans="1:9" ht="14.25" x14ac:dyDescent="0.15">
      <c r="A41" s="19">
        <v>9</v>
      </c>
      <c r="B41" s="8">
        <f t="shared" si="5"/>
        <v>-72880</v>
      </c>
      <c r="C41" s="3">
        <f t="shared" si="6"/>
        <v>0</v>
      </c>
      <c r="D41" s="3">
        <f t="shared" si="7"/>
        <v>-72880</v>
      </c>
      <c r="E41" s="3">
        <f t="shared" si="8"/>
        <v>-755920</v>
      </c>
      <c r="F41" s="2"/>
      <c r="G41" s="7">
        <v>9</v>
      </c>
      <c r="H41" s="3">
        <v>770772.67445842503</v>
      </c>
      <c r="I41" s="6">
        <f t="shared" si="4"/>
        <v>755920</v>
      </c>
    </row>
    <row r="42" spans="1:9" ht="14.25" x14ac:dyDescent="0.15">
      <c r="A42" s="19">
        <v>10</v>
      </c>
      <c r="B42" s="8">
        <f t="shared" si="5"/>
        <v>-72880</v>
      </c>
      <c r="C42" s="3">
        <f t="shared" si="6"/>
        <v>0</v>
      </c>
      <c r="D42" s="3">
        <f t="shared" si="7"/>
        <v>-72880</v>
      </c>
      <c r="E42" s="3">
        <f t="shared" si="8"/>
        <v>-828800</v>
      </c>
      <c r="F42" s="2"/>
      <c r="G42" s="7">
        <v>10</v>
      </c>
      <c r="H42" s="3">
        <v>846864.29421162198</v>
      </c>
      <c r="I42" s="6">
        <f t="shared" si="4"/>
        <v>828800</v>
      </c>
    </row>
    <row r="43" spans="1:9" ht="14.25" x14ac:dyDescent="0.15">
      <c r="A43" s="19">
        <v>11</v>
      </c>
      <c r="B43" s="8">
        <f t="shared" si="5"/>
        <v>-72880</v>
      </c>
      <c r="C43" s="3">
        <f t="shared" si="6"/>
        <v>0</v>
      </c>
      <c r="D43" s="3">
        <f t="shared" si="7"/>
        <v>-72880</v>
      </c>
      <c r="E43" s="3">
        <f t="shared" si="8"/>
        <v>-901680</v>
      </c>
      <c r="F43" s="2"/>
      <c r="G43" s="7">
        <v>11</v>
      </c>
      <c r="H43" s="3">
        <v>923272.96238045697</v>
      </c>
      <c r="I43" s="6">
        <f t="shared" si="4"/>
        <v>901680</v>
      </c>
    </row>
    <row r="44" spans="1:9" ht="14.25" x14ac:dyDescent="0.15">
      <c r="A44" s="19">
        <v>12</v>
      </c>
      <c r="B44" s="8">
        <f t="shared" si="5"/>
        <v>-72880</v>
      </c>
      <c r="C44" s="3">
        <f t="shared" si="6"/>
        <v>0</v>
      </c>
      <c r="D44" s="3">
        <f t="shared" si="7"/>
        <v>-72880</v>
      </c>
      <c r="E44" s="3">
        <f t="shared" si="8"/>
        <v>-974560</v>
      </c>
      <c r="F44" s="2"/>
      <c r="G44" s="7">
        <v>12</v>
      </c>
      <c r="H44" s="3">
        <v>999999.99999999604</v>
      </c>
      <c r="I44" s="6">
        <f t="shared" si="4"/>
        <v>974560</v>
      </c>
    </row>
    <row r="45" spans="1:9" ht="14.25" x14ac:dyDescent="0.15">
      <c r="A45" s="19">
        <v>13</v>
      </c>
      <c r="B45" s="5"/>
      <c r="C45" s="4"/>
      <c r="D45" s="4"/>
      <c r="E45" s="3">
        <f>-E44</f>
        <v>974560</v>
      </c>
      <c r="F45" s="2"/>
    </row>
  </sheetData>
  <mergeCells count="2">
    <mergeCell ref="G29:G31"/>
    <mergeCell ref="H29:I29"/>
  </mergeCells>
  <phoneticPr fontId="7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2015-11-25T09:14:48Z</dcterms:created>
  <dcterms:modified xsi:type="dcterms:W3CDTF">2016-02-08T08:24:03Z</dcterms:modified>
</cp:coreProperties>
</file>