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2120" windowHeight="912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4" i="2" l="1"/>
  <c r="B9" i="2" s="1"/>
  <c r="B4" i="1"/>
  <c r="B9" i="1" s="1"/>
  <c r="B6" i="1" l="1"/>
  <c r="B14" i="1"/>
  <c r="B15" i="1" s="1"/>
  <c r="B16" i="1" s="1"/>
  <c r="B11" i="1"/>
  <c r="B12" i="1" s="1"/>
  <c r="B13" i="1" s="1"/>
  <c r="B10" i="1"/>
  <c r="B14" i="2"/>
  <c r="B10" i="2"/>
  <c r="B11" i="2"/>
  <c r="B12" i="2" s="1"/>
  <c r="B13" i="2" s="1"/>
</calcChain>
</file>

<file path=xl/sharedStrings.xml><?xml version="1.0" encoding="utf-8"?>
<sst xmlns="http://schemas.openxmlformats.org/spreadsheetml/2006/main" count="62" uniqueCount="27">
  <si>
    <t>借入金</t>
    <rPh sb="0" eb="2">
      <t>カリイレ</t>
    </rPh>
    <rPh sb="2" eb="3">
      <t>キン</t>
    </rPh>
    <phoneticPr fontId="2"/>
  </si>
  <si>
    <t>数値</t>
    <rPh sb="0" eb="2">
      <t>スウチ</t>
    </rPh>
    <phoneticPr fontId="2"/>
  </si>
  <si>
    <t>定期返済額</t>
    <rPh sb="0" eb="2">
      <t>テイキ</t>
    </rPh>
    <rPh sb="2" eb="4">
      <t>ヘンサイ</t>
    </rPh>
    <rPh sb="4" eb="5">
      <t>ガク</t>
    </rPh>
    <phoneticPr fontId="2"/>
  </si>
  <si>
    <t>最終返済額</t>
    <rPh sb="0" eb="2">
      <t>サイシュウ</t>
    </rPh>
    <rPh sb="2" eb="4">
      <t>ヘンサイ</t>
    </rPh>
    <rPh sb="4" eb="5">
      <t>ガク</t>
    </rPh>
    <phoneticPr fontId="2"/>
  </si>
  <si>
    <t>返済回数</t>
    <rPh sb="0" eb="2">
      <t>ヘンサイ</t>
    </rPh>
    <rPh sb="2" eb="3">
      <t>カイ</t>
    </rPh>
    <rPh sb="3" eb="4">
      <t>スウ</t>
    </rPh>
    <phoneticPr fontId="2"/>
  </si>
  <si>
    <t>NPER関数</t>
    <rPh sb="4" eb="6">
      <t>カンスウ</t>
    </rPh>
    <phoneticPr fontId="2"/>
  </si>
  <si>
    <t>借入金利</t>
    <rPh sb="0" eb="2">
      <t>カリイレ</t>
    </rPh>
    <rPh sb="2" eb="3">
      <t>キン</t>
    </rPh>
    <rPh sb="3" eb="4">
      <t>リ</t>
    </rPh>
    <phoneticPr fontId="2"/>
  </si>
  <si>
    <t>返済年数</t>
    <rPh sb="0" eb="2">
      <t>ヘンサイ</t>
    </rPh>
    <rPh sb="2" eb="3">
      <t>ネン</t>
    </rPh>
    <rPh sb="3" eb="4">
      <t>スウ</t>
    </rPh>
    <phoneticPr fontId="2"/>
  </si>
  <si>
    <t>月数</t>
    <rPh sb="0" eb="2">
      <t>ツキスウ</t>
    </rPh>
    <phoneticPr fontId="2"/>
  </si>
  <si>
    <t>年数</t>
    <rPh sb="0" eb="2">
      <t>ネンスウ</t>
    </rPh>
    <phoneticPr fontId="2"/>
  </si>
  <si>
    <t>内容</t>
    <rPh sb="0" eb="2">
      <t>ナイヨウ</t>
    </rPh>
    <phoneticPr fontId="2"/>
  </si>
  <si>
    <t>数式</t>
    <rPh sb="0" eb="2">
      <t>スウシキ</t>
    </rPh>
    <phoneticPr fontId="2"/>
  </si>
  <si>
    <t>年数相当月数</t>
    <rPh sb="0" eb="2">
      <t>ネンスウ</t>
    </rPh>
    <rPh sb="2" eb="4">
      <t>ソウトウ</t>
    </rPh>
    <rPh sb="4" eb="6">
      <t>ツキスウ</t>
    </rPh>
    <phoneticPr fontId="2"/>
  </si>
  <si>
    <t>端数月数</t>
    <rPh sb="0" eb="2">
      <t>ハスウ</t>
    </rPh>
    <rPh sb="2" eb="4">
      <t>ツキスウ</t>
    </rPh>
    <phoneticPr fontId="2"/>
  </si>
  <si>
    <t>YY.MM</t>
    <phoneticPr fontId="2"/>
  </si>
  <si>
    <t xml:space="preserve"> =B4</t>
    <phoneticPr fontId="2"/>
  </si>
  <si>
    <t xml:space="preserve"> =INT(B9/12)</t>
    <phoneticPr fontId="2"/>
  </si>
  <si>
    <t>DOLLARFR引数</t>
    <rPh sb="8" eb="10">
      <t>ヒキスウ</t>
    </rPh>
    <phoneticPr fontId="2"/>
  </si>
  <si>
    <t xml:space="preserve"> =B9/12</t>
    <phoneticPr fontId="2"/>
  </si>
  <si>
    <t>DOLLARFR戻り値</t>
    <rPh sb="8" eb="9">
      <t>モド</t>
    </rPh>
    <rPh sb="10" eb="11">
      <t>チ</t>
    </rPh>
    <phoneticPr fontId="2"/>
  </si>
  <si>
    <t>整数年数</t>
    <rPh sb="0" eb="2">
      <t>セイスウ</t>
    </rPh>
    <rPh sb="2" eb="4">
      <t>ネンスウ</t>
    </rPh>
    <phoneticPr fontId="2"/>
  </si>
  <si>
    <t>DOLLARDE戻り値</t>
    <rPh sb="8" eb="9">
      <t>モド</t>
    </rPh>
    <rPh sb="10" eb="11">
      <t>チ</t>
    </rPh>
    <phoneticPr fontId="2"/>
  </si>
  <si>
    <t xml:space="preserve"> =DOLLARDE(B15,12)</t>
    <phoneticPr fontId="2"/>
  </si>
  <si>
    <t xml:space="preserve"> =B9/12</t>
    <phoneticPr fontId="2"/>
  </si>
  <si>
    <t xml:space="preserve"> =B11*12</t>
    <phoneticPr fontId="2"/>
  </si>
  <si>
    <t xml:space="preserve"> =B9-B12</t>
    <phoneticPr fontId="2"/>
  </si>
  <si>
    <t xml:space="preserve"> =DOLLARFR(B14,12)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</si>
</sst>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6" formatCode="&quot;¥&quot;#,##0;[Red]&quot;¥&quot;\-#,##0"/>
    <numFmt numFmtId="176" formatCode="0.0%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5">
    <xf numFmtId="0" fontId="0" fillId="0" borderId="0" xfId="0"/>
    <xf numFmtId="0" fontId="3" fillId="0" borderId="1" xfId="2" applyFont="1" applyBorder="1">
      <alignment vertical="center"/>
    </xf>
    <xf numFmtId="5" fontId="3" fillId="0" borderId="1" xfId="2" applyNumberFormat="1" applyFont="1" applyBorder="1">
      <alignment vertical="center"/>
    </xf>
    <xf numFmtId="0" fontId="3" fillId="0" borderId="0" xfId="2" applyFont="1" applyBorder="1">
      <alignment vertical="center"/>
    </xf>
    <xf numFmtId="6" fontId="3" fillId="0" borderId="1" xfId="2" applyNumberFormat="1" applyFont="1" applyBorder="1">
      <alignment vertical="center"/>
    </xf>
    <xf numFmtId="40" fontId="3" fillId="0" borderId="1" xfId="1" applyNumberFormat="1" applyFont="1" applyBorder="1" applyAlignment="1">
      <alignment vertical="center"/>
    </xf>
    <xf numFmtId="176" fontId="3" fillId="0" borderId="1" xfId="2" applyNumberFormat="1" applyFont="1" applyBorder="1">
      <alignment vertical="center"/>
    </xf>
    <xf numFmtId="5" fontId="3" fillId="0" borderId="0" xfId="2" applyNumberFormat="1" applyFont="1" applyBorder="1">
      <alignment vertical="center"/>
    </xf>
    <xf numFmtId="40" fontId="3" fillId="0" borderId="2" xfId="1" applyNumberFormat="1" applyFont="1" applyBorder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>
      <alignment vertical="center"/>
    </xf>
    <xf numFmtId="0" fontId="3" fillId="0" borderId="1" xfId="2" applyFont="1" applyFill="1" applyBorder="1">
      <alignment vertical="center"/>
    </xf>
    <xf numFmtId="0" fontId="3" fillId="2" borderId="1" xfId="2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>
      <alignment vertical="center"/>
    </xf>
  </cellXfs>
  <cellStyles count="3">
    <cellStyle name="桁区切り" xfId="1" builtinId="6"/>
    <cellStyle name="標準" xfId="0" builtinId="0"/>
    <cellStyle name="標準_PM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6" sqref="B6"/>
    </sheetView>
  </sheetViews>
  <sheetFormatPr defaultRowHeight="14.25" x14ac:dyDescent="0.15"/>
  <cols>
    <col min="1" max="1" width="17.125" style="10" customWidth="1"/>
    <col min="2" max="2" width="13.5" style="10" customWidth="1"/>
    <col min="3" max="3" width="19.625" style="10" customWidth="1"/>
    <col min="4" max="4" width="9" style="10"/>
    <col min="5" max="5" width="11.25" style="10" customWidth="1"/>
    <col min="6" max="6" width="19.375" style="10" bestFit="1" customWidth="1"/>
    <col min="7" max="7" width="11.25" style="10" customWidth="1"/>
    <col min="8" max="16384" width="9" style="10"/>
  </cols>
  <sheetData>
    <row r="1" spans="1:5" x14ac:dyDescent="0.15">
      <c r="A1" s="1" t="s">
        <v>0</v>
      </c>
      <c r="B1" s="2">
        <v>20000000</v>
      </c>
      <c r="C1" s="9" t="s">
        <v>1</v>
      </c>
      <c r="D1" s="3"/>
    </row>
    <row r="2" spans="1:5" x14ac:dyDescent="0.15">
      <c r="A2" s="1" t="s">
        <v>2</v>
      </c>
      <c r="B2" s="4">
        <v>-100000</v>
      </c>
      <c r="C2" s="9" t="s">
        <v>1</v>
      </c>
      <c r="D2" s="3"/>
    </row>
    <row r="3" spans="1:5" x14ac:dyDescent="0.15">
      <c r="A3" s="1" t="s">
        <v>3</v>
      </c>
      <c r="B3" s="4">
        <v>0</v>
      </c>
      <c r="C3" s="9" t="s">
        <v>1</v>
      </c>
      <c r="D3" s="3"/>
    </row>
    <row r="4" spans="1:5" x14ac:dyDescent="0.15">
      <c r="A4" s="12" t="s">
        <v>4</v>
      </c>
      <c r="B4" s="5">
        <f>NPER(B5/12,B2,B1,B3)</f>
        <v>277.60530158882318</v>
      </c>
      <c r="C4" s="13" t="s">
        <v>5</v>
      </c>
      <c r="D4" s="3"/>
      <c r="E4" s="3"/>
    </row>
    <row r="5" spans="1:5" x14ac:dyDescent="0.15">
      <c r="A5" s="1" t="s">
        <v>6</v>
      </c>
      <c r="B5" s="6">
        <v>0.03</v>
      </c>
      <c r="C5" s="9" t="s">
        <v>1</v>
      </c>
      <c r="D5" s="3"/>
      <c r="E5" s="7"/>
    </row>
    <row r="6" spans="1:5" x14ac:dyDescent="0.15">
      <c r="A6" s="12" t="s">
        <v>7</v>
      </c>
      <c r="B6" s="5"/>
      <c r="C6" s="13" t="s">
        <v>14</v>
      </c>
      <c r="D6" s="3"/>
      <c r="E6" s="3"/>
    </row>
    <row r="7" spans="1:5" x14ac:dyDescent="0.15">
      <c r="A7" s="3"/>
      <c r="B7" s="3"/>
      <c r="C7" s="3"/>
      <c r="D7" s="3"/>
      <c r="E7" s="3"/>
    </row>
    <row r="8" spans="1:5" x14ac:dyDescent="0.15">
      <c r="A8" s="13" t="s">
        <v>10</v>
      </c>
      <c r="B8" s="13" t="s">
        <v>1</v>
      </c>
      <c r="C8" s="13" t="s">
        <v>11</v>
      </c>
      <c r="D8" s="3"/>
      <c r="E8" s="3"/>
    </row>
    <row r="9" spans="1:5" x14ac:dyDescent="0.15">
      <c r="A9" s="8" t="s">
        <v>8</v>
      </c>
      <c r="B9" s="5">
        <f>B4</f>
        <v>277.60530158882318</v>
      </c>
      <c r="C9" s="11" t="s">
        <v>15</v>
      </c>
    </row>
    <row r="10" spans="1:5" x14ac:dyDescent="0.15">
      <c r="A10" s="5" t="s">
        <v>9</v>
      </c>
      <c r="B10" s="1">
        <f>B9/12</f>
        <v>23.133775132401933</v>
      </c>
      <c r="C10" s="1" t="s">
        <v>23</v>
      </c>
    </row>
    <row r="11" spans="1:5" x14ac:dyDescent="0.15">
      <c r="A11" s="5" t="s">
        <v>20</v>
      </c>
      <c r="B11" s="1">
        <f>INT(B9/12)</f>
        <v>23</v>
      </c>
      <c r="C11" s="1" t="s">
        <v>16</v>
      </c>
    </row>
    <row r="12" spans="1:5" x14ac:dyDescent="0.15">
      <c r="A12" s="1" t="s">
        <v>12</v>
      </c>
      <c r="B12" s="1">
        <f>B11*12</f>
        <v>276</v>
      </c>
      <c r="C12" s="1" t="s">
        <v>24</v>
      </c>
    </row>
    <row r="13" spans="1:5" x14ac:dyDescent="0.15">
      <c r="A13" s="1" t="s">
        <v>13</v>
      </c>
      <c r="B13" s="1">
        <f>B9-B12</f>
        <v>1.6053015888231812</v>
      </c>
      <c r="C13" s="1" t="s">
        <v>25</v>
      </c>
    </row>
    <row r="14" spans="1:5" x14ac:dyDescent="0.15">
      <c r="A14" s="1" t="s">
        <v>17</v>
      </c>
      <c r="B14" s="1">
        <f>B9/12</f>
        <v>23.133775132401933</v>
      </c>
      <c r="C14" s="1" t="s">
        <v>18</v>
      </c>
    </row>
    <row r="15" spans="1:5" x14ac:dyDescent="0.15">
      <c r="A15" s="14" t="s">
        <v>19</v>
      </c>
      <c r="B15" s="11"/>
      <c r="C15" s="1" t="s">
        <v>26</v>
      </c>
    </row>
    <row r="16" spans="1:5" x14ac:dyDescent="0.15">
      <c r="A16" s="14" t="s">
        <v>21</v>
      </c>
      <c r="B16" s="11"/>
      <c r="C16" s="1" t="s">
        <v>22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6" sqref="B6"/>
    </sheetView>
  </sheetViews>
  <sheetFormatPr defaultRowHeight="14.25" x14ac:dyDescent="0.15"/>
  <cols>
    <col min="1" max="1" width="17.125" style="10" customWidth="1"/>
    <col min="2" max="2" width="13.5" style="10" customWidth="1"/>
    <col min="3" max="3" width="19.625" style="10" customWidth="1"/>
    <col min="4" max="4" width="9" style="10"/>
    <col min="5" max="5" width="11.25" style="10" customWidth="1"/>
    <col min="6" max="6" width="19.375" style="10" bestFit="1" customWidth="1"/>
    <col min="7" max="7" width="11.25" style="10" customWidth="1"/>
    <col min="8" max="16384" width="9" style="10"/>
  </cols>
  <sheetData>
    <row r="1" spans="1:5" x14ac:dyDescent="0.15">
      <c r="A1" s="1" t="s">
        <v>0</v>
      </c>
      <c r="B1" s="2">
        <v>20000000</v>
      </c>
      <c r="C1" s="9" t="s">
        <v>1</v>
      </c>
      <c r="D1" s="3"/>
    </row>
    <row r="2" spans="1:5" x14ac:dyDescent="0.15">
      <c r="A2" s="1" t="s">
        <v>2</v>
      </c>
      <c r="B2" s="4">
        <v>-100000</v>
      </c>
      <c r="C2" s="9" t="s">
        <v>1</v>
      </c>
      <c r="D2" s="3"/>
    </row>
    <row r="3" spans="1:5" x14ac:dyDescent="0.15">
      <c r="A3" s="1" t="s">
        <v>3</v>
      </c>
      <c r="B3" s="4">
        <v>0</v>
      </c>
      <c r="C3" s="9" t="s">
        <v>1</v>
      </c>
      <c r="D3" s="3"/>
    </row>
    <row r="4" spans="1:5" x14ac:dyDescent="0.15">
      <c r="A4" s="12" t="s">
        <v>4</v>
      </c>
      <c r="B4" s="5">
        <f>NPER(B5/12,B2,B1,B3)</f>
        <v>277.60530158882318</v>
      </c>
      <c r="C4" s="13" t="s">
        <v>5</v>
      </c>
      <c r="D4" s="3"/>
      <c r="E4" s="3"/>
    </row>
    <row r="5" spans="1:5" x14ac:dyDescent="0.15">
      <c r="A5" s="1" t="s">
        <v>6</v>
      </c>
      <c r="B5" s="6">
        <v>0.03</v>
      </c>
      <c r="C5" s="9" t="s">
        <v>1</v>
      </c>
      <c r="D5" s="3"/>
      <c r="E5" s="7"/>
    </row>
    <row r="6" spans="1:5" x14ac:dyDescent="0.15">
      <c r="A6" s="12" t="s">
        <v>7</v>
      </c>
      <c r="B6" s="5">
        <f>DOLLARFR(B4/12,12)</f>
        <v>23.016053015888232</v>
      </c>
      <c r="C6" s="13" t="s">
        <v>14</v>
      </c>
      <c r="D6" s="3"/>
      <c r="E6" s="3"/>
    </row>
    <row r="7" spans="1:5" x14ac:dyDescent="0.15">
      <c r="A7" s="3"/>
      <c r="B7" s="3"/>
      <c r="C7" s="3"/>
      <c r="D7" s="3"/>
      <c r="E7" s="3"/>
    </row>
    <row r="8" spans="1:5" x14ac:dyDescent="0.15">
      <c r="A8" s="13" t="s">
        <v>10</v>
      </c>
      <c r="B8" s="13" t="s">
        <v>1</v>
      </c>
      <c r="C8" s="13" t="s">
        <v>11</v>
      </c>
      <c r="D8" s="3"/>
      <c r="E8" s="3"/>
    </row>
    <row r="9" spans="1:5" x14ac:dyDescent="0.15">
      <c r="A9" s="8" t="s">
        <v>8</v>
      </c>
      <c r="B9" s="5">
        <f>B4</f>
        <v>277.60530158882318</v>
      </c>
      <c r="C9" s="1" t="s">
        <v>15</v>
      </c>
    </row>
    <row r="10" spans="1:5" x14ac:dyDescent="0.15">
      <c r="A10" s="5" t="s">
        <v>9</v>
      </c>
      <c r="B10" s="1">
        <f>B9/12</f>
        <v>23.133775132401933</v>
      </c>
      <c r="C10" s="1" t="s">
        <v>23</v>
      </c>
    </row>
    <row r="11" spans="1:5" x14ac:dyDescent="0.15">
      <c r="A11" s="5" t="s">
        <v>20</v>
      </c>
      <c r="B11" s="1">
        <f>INT(B9/12)</f>
        <v>23</v>
      </c>
      <c r="C11" s="1" t="s">
        <v>16</v>
      </c>
    </row>
    <row r="12" spans="1:5" x14ac:dyDescent="0.15">
      <c r="A12" s="1" t="s">
        <v>12</v>
      </c>
      <c r="B12" s="1">
        <f>B11*12</f>
        <v>276</v>
      </c>
      <c r="C12" s="1" t="s">
        <v>24</v>
      </c>
    </row>
    <row r="13" spans="1:5" x14ac:dyDescent="0.15">
      <c r="A13" s="1" t="s">
        <v>13</v>
      </c>
      <c r="B13" s="1">
        <f>B9-B12</f>
        <v>1.6053015888231812</v>
      </c>
      <c r="C13" s="1" t="s">
        <v>25</v>
      </c>
    </row>
    <row r="14" spans="1:5" x14ac:dyDescent="0.15">
      <c r="A14" s="1" t="s">
        <v>17</v>
      </c>
      <c r="B14" s="1">
        <f>B9/12</f>
        <v>23.133775132401933</v>
      </c>
      <c r="C14" s="1" t="s">
        <v>18</v>
      </c>
    </row>
    <row r="15" spans="1:5" x14ac:dyDescent="0.15">
      <c r="A15" s="14" t="s">
        <v>19</v>
      </c>
      <c r="B15" s="11">
        <f>DOLLARFR(B14,12)</f>
        <v>23.016053015888232</v>
      </c>
      <c r="C15" s="1" t="s">
        <v>26</v>
      </c>
    </row>
    <row r="16" spans="1:5" x14ac:dyDescent="0.15">
      <c r="A16" s="14" t="s">
        <v>21</v>
      </c>
      <c r="B16" s="11">
        <f>DOLLARDE(B15,12)</f>
        <v>23.133775132401937</v>
      </c>
      <c r="C16" s="1" t="s">
        <v>22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2015-11-25T09:32:06Z</dcterms:created>
  <dcterms:modified xsi:type="dcterms:W3CDTF">2016-02-08T08:25:39Z</dcterms:modified>
</cp:coreProperties>
</file>