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A3529DBC-30AB-47F2-9EA2-4B968E0CBBE5}" xr6:coauthVersionLast="47" xr6:coauthVersionMax="47" xr10:uidLastSave="{00000000-0000-0000-0000-000000000000}"/>
  <bookViews>
    <workbookView xWindow="-120" yWindow="-120" windowWidth="20730" windowHeight="11040" xr2:uid="{88996D50-9EF0-4711-871F-15C35AA0B59E}"/>
  </bookViews>
  <sheets>
    <sheet name="Sheet1" sheetId="1" r:id="rId1"/>
    <sheet name="Sheet2" sheetId="2" r:id="rId2"/>
    <sheet name="Sheet3" sheetId="3" r:id="rId3"/>
    <sheet name="Sheet4" sheetId="4" r:id="rId4"/>
    <sheet name="Sheet5" sheetId="5" r:id="rId5"/>
    <sheet name="Sheet5（コピー元）"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4" l="1"/>
  <c r="C7" i="6"/>
  <c r="D7" i="6"/>
  <c r="E7" i="6"/>
  <c r="F7" i="6"/>
  <c r="C10" i="6"/>
  <c r="D10" i="6"/>
  <c r="E10" i="6"/>
  <c r="F10" i="6"/>
  <c r="C11" i="6"/>
  <c r="D4" i="6" s="1"/>
  <c r="D11" i="6" s="1"/>
  <c r="E4" i="6" s="1"/>
  <c r="E11" i="6" s="1"/>
  <c r="F4" i="6" s="1"/>
  <c r="F11" i="6" s="1"/>
  <c r="B7" i="5"/>
  <c r="C7" i="5"/>
  <c r="D7" i="5"/>
  <c r="E7" i="5"/>
  <c r="B12" i="4"/>
  <c r="D12" i="4"/>
  <c r="E12" i="4"/>
  <c r="E17" i="4" s="1"/>
  <c r="H12" i="4"/>
  <c r="J12" i="4"/>
  <c r="K12" i="4"/>
  <c r="B13" i="4"/>
  <c r="D13" i="4"/>
  <c r="E13" i="4" s="1"/>
  <c r="H13" i="4"/>
  <c r="K13" i="4"/>
  <c r="K17" i="4" s="1"/>
  <c r="B14" i="4"/>
  <c r="D14" i="4"/>
  <c r="E14" i="4"/>
  <c r="H14" i="4"/>
  <c r="K14" i="4"/>
  <c r="B15" i="4"/>
  <c r="D15" i="4"/>
  <c r="E15" i="4"/>
  <c r="H15" i="4"/>
  <c r="J15" i="4"/>
  <c r="K15" i="4"/>
  <c r="B16" i="4"/>
  <c r="D16" i="4"/>
  <c r="E16" i="4"/>
  <c r="H16" i="4"/>
  <c r="J16" i="4"/>
  <c r="K16" i="4"/>
  <c r="K18" i="4" l="1"/>
  <c r="K19" i="4" s="1"/>
  <c r="E18" i="4"/>
  <c r="E19" i="4" s="1"/>
  <c r="B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D63C3A54-412D-4861-B34A-4A797E6685C8}">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2020/4/1から改訂</t>
        </r>
      </text>
    </comment>
  </commentList>
</comments>
</file>

<file path=xl/sharedStrings.xml><?xml version="1.0" encoding="utf-8"?>
<sst xmlns="http://schemas.openxmlformats.org/spreadsheetml/2006/main" count="145" uniqueCount="96">
  <si>
    <t xml:space="preserve">野性的な香りと酸味が深みを与えてくれます。カフェオレにもぴったりです。 </t>
    <rPh sb="0" eb="3">
      <t>ヤセイテキ</t>
    </rPh>
    <rPh sb="4" eb="5">
      <t>カオ</t>
    </rPh>
    <phoneticPr fontId="4"/>
  </si>
  <si>
    <t>インドネシア
スマトラ島</t>
    <phoneticPr fontId="4"/>
  </si>
  <si>
    <t>200g</t>
    <phoneticPr fontId="4"/>
  </si>
  <si>
    <t>マンデリン</t>
    <phoneticPr fontId="4"/>
  </si>
  <si>
    <t xml:space="preserve"> ココアの中にヘーゼルナッツが香るような、柔らかな味わいです。</t>
    <phoneticPr fontId="4"/>
  </si>
  <si>
    <t>ブラジル</t>
    <phoneticPr fontId="4"/>
  </si>
  <si>
    <t>ナンバー1のコーヒー。絶妙なバランスが贅沢なひと時を演出してくれます。</t>
    <phoneticPr fontId="4"/>
  </si>
  <si>
    <t>ジャマイカ</t>
    <phoneticPr fontId="4"/>
  </si>
  <si>
    <t>ブルーマウンテン</t>
    <phoneticPr fontId="4"/>
  </si>
  <si>
    <t>ハワイ島コナ地区産のストレートコーヒー。フルーツのようなみずみずしさ感じます。</t>
    <rPh sb="34" eb="35">
      <t>カン</t>
    </rPh>
    <phoneticPr fontId="4"/>
  </si>
  <si>
    <t>アメリカ
ハワイ島</t>
    <rPh sb="8" eb="9">
      <t>シマ</t>
    </rPh>
    <phoneticPr fontId="4"/>
  </si>
  <si>
    <t>ハワイコナ</t>
    <phoneticPr fontId="4"/>
  </si>
  <si>
    <t>甘酸っぱい果実を思わせる、上質でキレの良い酸味が特徴です。</t>
    <phoneticPr fontId="4"/>
  </si>
  <si>
    <t>タンザニア</t>
    <phoneticPr fontId="4"/>
  </si>
  <si>
    <t>キリマンジャロ</t>
    <phoneticPr fontId="4"/>
  </si>
  <si>
    <t>芳醇な甘み、やわらかな苦み、豊かなフルーティーさが特徴です。</t>
    <phoneticPr fontId="4"/>
  </si>
  <si>
    <t>●</t>
    <phoneticPr fontId="4"/>
  </si>
  <si>
    <t>コロンビア</t>
    <phoneticPr fontId="4"/>
  </si>
  <si>
    <t>深煎</t>
    <rPh sb="0" eb="1">
      <t>フカ</t>
    </rPh>
    <rPh sb="1" eb="2">
      <t>セン</t>
    </rPh>
    <phoneticPr fontId="4"/>
  </si>
  <si>
    <t>中煎り</t>
    <rPh sb="0" eb="1">
      <t>ナカ</t>
    </rPh>
    <rPh sb="1" eb="2">
      <t>イ</t>
    </rPh>
    <phoneticPr fontId="4"/>
  </si>
  <si>
    <t>浅煎り</t>
    <rPh sb="0" eb="1">
      <t>アサ</t>
    </rPh>
    <rPh sb="1" eb="2">
      <t>イ</t>
    </rPh>
    <phoneticPr fontId="4"/>
  </si>
  <si>
    <t>特徴</t>
    <rPh sb="0" eb="2">
      <t>トクチョウ</t>
    </rPh>
    <phoneticPr fontId="4"/>
  </si>
  <si>
    <t>ロースト</t>
    <phoneticPr fontId="4"/>
  </si>
  <si>
    <t>原産国</t>
    <rPh sb="0" eb="2">
      <t>ゲンサン</t>
    </rPh>
    <rPh sb="2" eb="3">
      <t>コク</t>
    </rPh>
    <phoneticPr fontId="4"/>
  </si>
  <si>
    <t>新価格</t>
    <rPh sb="0" eb="3">
      <t>シンカカク</t>
    </rPh>
    <phoneticPr fontId="4"/>
  </si>
  <si>
    <t>旧価格</t>
    <rPh sb="0" eb="1">
      <t>キュウ</t>
    </rPh>
    <rPh sb="1" eb="3">
      <t>カカク</t>
    </rPh>
    <phoneticPr fontId="4"/>
  </si>
  <si>
    <t>容量</t>
    <rPh sb="0" eb="2">
      <t>ヨウリョウ</t>
    </rPh>
    <phoneticPr fontId="4"/>
  </si>
  <si>
    <t>商品名</t>
    <rPh sb="0" eb="3">
      <t>ショウヒンメイ</t>
    </rPh>
    <phoneticPr fontId="4"/>
  </si>
  <si>
    <t>コーヒー豆一覧</t>
    <rPh sb="4" eb="5">
      <t>マメ</t>
    </rPh>
    <rPh sb="5" eb="7">
      <t>イチラン</t>
    </rPh>
    <phoneticPr fontId="4"/>
  </si>
  <si>
    <t>子供
（小学生）</t>
    <rPh sb="0" eb="2">
      <t>コドモ</t>
    </rPh>
    <rPh sb="4" eb="7">
      <t>ショウガクセイ</t>
    </rPh>
    <phoneticPr fontId="4"/>
  </si>
  <si>
    <t>大人
（中学生以上）</t>
    <rPh sb="0" eb="2">
      <t>オトナ</t>
    </rPh>
    <rPh sb="4" eb="7">
      <t>チュウガクセイ</t>
    </rPh>
    <rPh sb="7" eb="9">
      <t>イジョウ</t>
    </rPh>
    <phoneticPr fontId="4"/>
  </si>
  <si>
    <t>9月～11月</t>
    <rPh sb="1" eb="2">
      <t>ツキ</t>
    </rPh>
    <rPh sb="5" eb="6">
      <t>ツキ</t>
    </rPh>
    <phoneticPr fontId="4"/>
  </si>
  <si>
    <t>4月～8月</t>
    <rPh sb="1" eb="2">
      <t>ツキ</t>
    </rPh>
    <rPh sb="4" eb="5">
      <t>ツキ</t>
    </rPh>
    <phoneticPr fontId="4"/>
  </si>
  <si>
    <t>12月-3月</t>
    <rPh sb="2" eb="3">
      <t>ツキ</t>
    </rPh>
    <rPh sb="5" eb="6">
      <t>ツキ</t>
    </rPh>
    <phoneticPr fontId="4"/>
  </si>
  <si>
    <t>水族館入場料金</t>
    <rPh sb="0" eb="3">
      <t>スイゾクカン</t>
    </rPh>
    <rPh sb="3" eb="6">
      <t>ニュウジョウリョウ</t>
    </rPh>
    <rPh sb="6" eb="7">
      <t>キン</t>
    </rPh>
    <phoneticPr fontId="4"/>
  </si>
  <si>
    <t>インセンススタンド</t>
    <phoneticPr fontId="4"/>
  </si>
  <si>
    <t>D-008</t>
  </si>
  <si>
    <t>アロマディフューザー</t>
    <phoneticPr fontId="4"/>
  </si>
  <si>
    <t>D-007</t>
  </si>
  <si>
    <t>空気清浄機</t>
    <rPh sb="0" eb="5">
      <t>クウキセイジョウキ</t>
    </rPh>
    <phoneticPr fontId="4"/>
  </si>
  <si>
    <t>D-006</t>
  </si>
  <si>
    <t>加湿器</t>
    <rPh sb="0" eb="3">
      <t>カシツキ</t>
    </rPh>
    <phoneticPr fontId="4"/>
  </si>
  <si>
    <t>D-005</t>
  </si>
  <si>
    <t>卓上デジタル時計</t>
    <rPh sb="0" eb="2">
      <t>タクジョウ</t>
    </rPh>
    <rPh sb="6" eb="8">
      <t>トケイ</t>
    </rPh>
    <phoneticPr fontId="4"/>
  </si>
  <si>
    <t>D-004</t>
  </si>
  <si>
    <t>壁掛け時計</t>
    <rPh sb="0" eb="5">
      <t>カベカケトケイ</t>
    </rPh>
    <phoneticPr fontId="4"/>
  </si>
  <si>
    <t>D-003</t>
  </si>
  <si>
    <t>ポスターフレーム（A3）</t>
    <phoneticPr fontId="4"/>
  </si>
  <si>
    <t>D-002</t>
  </si>
  <si>
    <t>ポスターフレーム（A4）</t>
    <phoneticPr fontId="4"/>
  </si>
  <si>
    <t>D-001</t>
    <phoneticPr fontId="4"/>
  </si>
  <si>
    <t>単価</t>
    <rPh sb="0" eb="2">
      <t>タンカ</t>
    </rPh>
    <phoneticPr fontId="4"/>
  </si>
  <si>
    <t>商品番号</t>
    <rPh sb="0" eb="2">
      <t>ショウヒン</t>
    </rPh>
    <rPh sb="2" eb="4">
      <t>バンゴウ</t>
    </rPh>
    <phoneticPr fontId="4"/>
  </si>
  <si>
    <t>商品一覧</t>
    <rPh sb="0" eb="2">
      <t>ショウヒン</t>
    </rPh>
    <rPh sb="2" eb="4">
      <t>イチラン</t>
    </rPh>
    <phoneticPr fontId="4"/>
  </si>
  <si>
    <t>○○銀行　○○支店　普通預金　○○○○○○</t>
    <rPh sb="2" eb="4">
      <t>ギンコウ</t>
    </rPh>
    <rPh sb="7" eb="9">
      <t>シテン</t>
    </rPh>
    <rPh sb="10" eb="12">
      <t>フツウ</t>
    </rPh>
    <rPh sb="12" eb="14">
      <t>ヨキン</t>
    </rPh>
    <phoneticPr fontId="4"/>
  </si>
  <si>
    <t>（お振込先）</t>
  </si>
  <si>
    <t>合計</t>
    <rPh sb="0" eb="2">
      <t>ゴウケイ</t>
    </rPh>
    <phoneticPr fontId="4"/>
  </si>
  <si>
    <t>消費税</t>
    <rPh sb="0" eb="3">
      <t>ショウヒゼイ</t>
    </rPh>
    <phoneticPr fontId="4"/>
  </si>
  <si>
    <t>小計</t>
    <rPh sb="0" eb="2">
      <t>ショウケイ</t>
    </rPh>
    <phoneticPr fontId="4"/>
  </si>
  <si>
    <t>D-006</t>
    <phoneticPr fontId="4"/>
  </si>
  <si>
    <t>D-003</t>
    <phoneticPr fontId="4"/>
  </si>
  <si>
    <t>金額（税込）</t>
    <rPh sb="0" eb="2">
      <t>キンガク</t>
    </rPh>
    <rPh sb="3" eb="5">
      <t>ゼイコ</t>
    </rPh>
    <phoneticPr fontId="4"/>
  </si>
  <si>
    <t>数量</t>
    <rPh sb="0" eb="2">
      <t>スウリョウ</t>
    </rPh>
    <phoneticPr fontId="4"/>
  </si>
  <si>
    <t>ご請求額：</t>
    <rPh sb="1" eb="3">
      <t>セイキュウ</t>
    </rPh>
    <rPh sb="3" eb="4">
      <t>ガク</t>
    </rPh>
    <phoneticPr fontId="4"/>
  </si>
  <si>
    <t>お見積額：</t>
    <rPh sb="1" eb="4">
      <t>ミツモリガク</t>
    </rPh>
    <phoneticPr fontId="4"/>
  </si>
  <si>
    <t>下記のとおりご請求申し上げます。</t>
    <rPh sb="0" eb="2">
      <t>カキ</t>
    </rPh>
    <rPh sb="7" eb="9">
      <t>セイキュウ</t>
    </rPh>
    <rPh sb="9" eb="10">
      <t>モウ</t>
    </rPh>
    <rPh sb="11" eb="12">
      <t>ア</t>
    </rPh>
    <phoneticPr fontId="4"/>
  </si>
  <si>
    <t>下記のとおりお見積り申し上げます。</t>
    <rPh sb="0" eb="2">
      <t>カキ</t>
    </rPh>
    <rPh sb="7" eb="9">
      <t>ミツモ</t>
    </rPh>
    <rPh sb="10" eb="11">
      <t>モウ</t>
    </rPh>
    <rPh sb="12" eb="13">
      <t>ア</t>
    </rPh>
    <phoneticPr fontId="4"/>
  </si>
  <si>
    <t>東京都渋谷区XX-XX</t>
    <rPh sb="0" eb="3">
      <t>トウキョウト</t>
    </rPh>
    <rPh sb="3" eb="6">
      <t>シブヤク</t>
    </rPh>
    <phoneticPr fontId="4"/>
  </si>
  <si>
    <t>インテリアショップSAWA</t>
    <phoneticPr fontId="4"/>
  </si>
  <si>
    <t>田中モーターズ株式会社　御中</t>
    <rPh sb="0" eb="2">
      <t>タナカ</t>
    </rPh>
    <rPh sb="7" eb="11">
      <t>カブシキカイシャ</t>
    </rPh>
    <rPh sb="12" eb="14">
      <t>オンチュウ</t>
    </rPh>
    <phoneticPr fontId="4"/>
  </si>
  <si>
    <t>発行日</t>
    <rPh sb="0" eb="2">
      <t>ハッコウ</t>
    </rPh>
    <rPh sb="2" eb="3">
      <t>ビ</t>
    </rPh>
    <phoneticPr fontId="4"/>
  </si>
  <si>
    <t>請求書No.</t>
    <rPh sb="0" eb="3">
      <t>セイキュウショ</t>
    </rPh>
    <phoneticPr fontId="4"/>
  </si>
  <si>
    <t>請求書</t>
    <rPh sb="0" eb="3">
      <t>セイキュウショ</t>
    </rPh>
    <phoneticPr fontId="4"/>
  </si>
  <si>
    <t>見積書</t>
    <rPh sb="0" eb="3">
      <t>ミツモリショ</t>
    </rPh>
    <phoneticPr fontId="4"/>
  </si>
  <si>
    <t>合計</t>
    <rPh sb="0" eb="2">
      <t>ゴウケイ</t>
    </rPh>
    <phoneticPr fontId="18"/>
  </si>
  <si>
    <t>展示会</t>
    <rPh sb="0" eb="3">
      <t>テンジカイ</t>
    </rPh>
    <phoneticPr fontId="4"/>
  </si>
  <si>
    <t>オンライン</t>
    <phoneticPr fontId="4"/>
  </si>
  <si>
    <t>店舗</t>
    <rPh sb="0" eb="2">
      <t>テンポ</t>
    </rPh>
    <phoneticPr fontId="18"/>
  </si>
  <si>
    <t>4月</t>
  </si>
  <si>
    <t>3月</t>
  </si>
  <si>
    <t>2月</t>
  </si>
  <si>
    <t>1月</t>
    <rPh sb="1" eb="2">
      <t>ツキ</t>
    </rPh>
    <phoneticPr fontId="18"/>
  </si>
  <si>
    <t>販売形態</t>
    <rPh sb="0" eb="4">
      <t>ハンバイケイタイ</t>
    </rPh>
    <phoneticPr fontId="18"/>
  </si>
  <si>
    <t>単位:千円</t>
    <rPh sb="0" eb="2">
      <t>タンイ</t>
    </rPh>
    <rPh sb="3" eb="5">
      <t>センエン</t>
    </rPh>
    <phoneticPr fontId="18"/>
  </si>
  <si>
    <t>第1四半期売上表</t>
    <rPh sb="0" eb="1">
      <t>ダイ</t>
    </rPh>
    <rPh sb="2" eb="5">
      <t>シハンキ</t>
    </rPh>
    <rPh sb="5" eb="8">
      <t>ウリアゲヒョウ</t>
    </rPh>
    <phoneticPr fontId="18"/>
  </si>
  <si>
    <t>月末資金</t>
    <rPh sb="0" eb="2">
      <t>ゲツマツ</t>
    </rPh>
    <rPh sb="2" eb="4">
      <t>シキン</t>
    </rPh>
    <phoneticPr fontId="18"/>
  </si>
  <si>
    <t>支出計</t>
    <rPh sb="0" eb="2">
      <t>シシュツ</t>
    </rPh>
    <rPh sb="2" eb="3">
      <t>ケイ</t>
    </rPh>
    <phoneticPr fontId="18"/>
  </si>
  <si>
    <t>買掛支払</t>
    <rPh sb="0" eb="2">
      <t>カイカケ</t>
    </rPh>
    <rPh sb="2" eb="4">
      <t>シハライ</t>
    </rPh>
    <phoneticPr fontId="18"/>
  </si>
  <si>
    <t>現金支払</t>
    <rPh sb="0" eb="2">
      <t>ゲンキン</t>
    </rPh>
    <rPh sb="2" eb="4">
      <t>シハライ</t>
    </rPh>
    <phoneticPr fontId="18"/>
  </si>
  <si>
    <t>入金計</t>
    <rPh sb="0" eb="2">
      <t>ニュウキン</t>
    </rPh>
    <rPh sb="2" eb="3">
      <t>ケイ</t>
    </rPh>
    <phoneticPr fontId="18"/>
  </si>
  <si>
    <t>売掛入金</t>
    <rPh sb="0" eb="2">
      <t>ウリカケ</t>
    </rPh>
    <rPh sb="2" eb="4">
      <t>ニュウキン</t>
    </rPh>
    <phoneticPr fontId="18"/>
  </si>
  <si>
    <t>現金入金</t>
    <rPh sb="0" eb="2">
      <t>ゲンキン</t>
    </rPh>
    <rPh sb="2" eb="4">
      <t>ニュウキン</t>
    </rPh>
    <phoneticPr fontId="18"/>
  </si>
  <si>
    <t>前月繰越</t>
    <rPh sb="0" eb="2">
      <t>ゼンゲツ</t>
    </rPh>
    <rPh sb="2" eb="4">
      <t>クリコシ</t>
    </rPh>
    <phoneticPr fontId="18"/>
  </si>
  <si>
    <t>資金計画表</t>
    <rPh sb="0" eb="2">
      <t>シキン</t>
    </rPh>
    <rPh sb="2" eb="4">
      <t>ケイカク</t>
    </rPh>
    <rPh sb="4" eb="5">
      <t>ヒョウ</t>
    </rPh>
    <phoneticPr fontId="18"/>
  </si>
  <si>
    <t>大人（中学生以上）</t>
    <rPh sb="0" eb="2">
      <t>オトナ</t>
    </rPh>
    <rPh sb="3" eb="6">
      <t>チュウガクセイ</t>
    </rPh>
    <rPh sb="6" eb="8">
      <t>イジョウ</t>
    </rPh>
    <phoneticPr fontId="4"/>
  </si>
  <si>
    <t>子供（小学生）</t>
    <rPh sb="0" eb="2">
      <t>コドモ</t>
    </rPh>
    <rPh sb="3" eb="6">
      <t>ショウガクセイ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</si>
</sst>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ggge&quot;年&quot;m&quot;月&quot;d&quot;日&quot;;@" x16r2:formatCode16="[$-ja-JP-x-gannen]ggge&quot;年&quot;m&quot;月&quot;d&quot;日&quot;;@"/>
  </numFmts>
  <fonts count="21">
    <font>
      <sz val="11"/>
      <color theme="1"/>
      <name val="游ゴシック"/>
      <family val="2"/>
      <charset val="128"/>
      <scheme val="minor"/>
    </font>
    <font>
      <sz val="11"/>
      <color theme="1"/>
      <name val="游ゴシック"/>
      <family val="2"/>
      <charset val="128"/>
      <scheme val="minor"/>
    </font>
    <font>
      <b/>
      <sz val="11"/>
      <color theme="3"/>
      <name val="游ゴシック"/>
      <family val="2"/>
      <charset val="128"/>
      <scheme val="minor"/>
    </font>
    <font>
      <sz val="11"/>
      <color theme="0"/>
      <name val="游ゴシック"/>
      <family val="2"/>
      <charset val="128"/>
      <scheme val="minor"/>
    </font>
    <font>
      <sz val="6"/>
      <name val="游ゴシック"/>
      <family val="2"/>
      <charset val="128"/>
      <scheme val="minor"/>
    </font>
    <font>
      <sz val="11"/>
      <color rgb="FF000000"/>
      <name val="游ゴシック"/>
      <family val="3"/>
      <charset val="128"/>
      <scheme val="minor"/>
    </font>
    <font>
      <b/>
      <sz val="11"/>
      <color theme="0"/>
      <name val="游ゴシック"/>
      <family val="3"/>
      <charset val="128"/>
      <scheme val="minor"/>
    </font>
    <font>
      <b/>
      <sz val="12"/>
      <color theme="3"/>
      <name val="游ゴシック"/>
      <family val="2"/>
      <charset val="128"/>
      <scheme val="minor"/>
    </font>
    <font>
      <sz val="11"/>
      <name val="游ゴシック"/>
      <family val="3"/>
      <charset val="128"/>
      <scheme val="minor"/>
    </font>
    <font>
      <b/>
      <sz val="11"/>
      <name val="游ゴシック"/>
      <family val="3"/>
      <charset val="128"/>
      <scheme val="minor"/>
    </font>
    <font>
      <sz val="11"/>
      <color theme="0"/>
      <name val="游ゴシック"/>
      <family val="2"/>
      <charset val="128"/>
    </font>
    <font>
      <sz val="14"/>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2"/>
      <charset val="128"/>
      <scheme val="minor"/>
    </font>
    <font>
      <b/>
      <sz val="22"/>
      <name val="游ゴシック"/>
      <family val="3"/>
      <charset val="128"/>
      <scheme val="minor"/>
    </font>
    <font>
      <sz val="11"/>
      <color theme="1"/>
      <name val="游ゴシック"/>
      <family val="2"/>
      <charset val="128"/>
    </font>
    <font>
      <sz val="11"/>
      <color theme="1"/>
      <name val="Times New Roman"/>
      <family val="1"/>
    </font>
    <font>
      <sz val="6"/>
      <name val="游ゴシック"/>
      <family val="2"/>
      <charset val="128"/>
    </font>
    <font>
      <b/>
      <sz val="11"/>
      <color theme="0"/>
      <name val="游ゴシック"/>
      <family val="3"/>
      <charset val="128"/>
    </font>
    <font>
      <b/>
      <sz val="12"/>
      <color theme="1"/>
      <name val="游ゴシック"/>
      <family val="3"/>
      <charset val="128"/>
    </font>
  </fonts>
  <fills count="15">
    <fill>
      <patternFill patternType="none"/>
    </fill>
    <fill>
      <patternFill patternType="gray125"/>
    </fill>
    <fill>
      <patternFill patternType="solid">
        <fgColor theme="5"/>
      </patternFill>
    </fill>
    <fill>
      <patternFill patternType="solid">
        <fgColor theme="6"/>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9"/>
      </patternFill>
    </fill>
    <fill>
      <patternFill patternType="solid">
        <fgColor rgb="FF663300"/>
        <bgColor indexed="64"/>
      </patternFill>
    </fill>
    <fill>
      <patternFill patternType="solid">
        <fgColor theme="4"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hair">
        <color theme="4"/>
      </left>
      <right style="hair">
        <color theme="4"/>
      </right>
      <top style="hair">
        <color theme="4"/>
      </top>
      <bottom style="hair">
        <color theme="4"/>
      </bottom>
      <diagonal/>
    </border>
    <border>
      <left style="thin">
        <color indexed="64"/>
      </left>
      <right style="thin">
        <color indexed="64"/>
      </right>
      <top/>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s>
  <cellStyleXfs count="14">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2"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3" fillId="7" borderId="0" applyNumberFormat="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3" borderId="0" applyNumberFormat="0" applyBorder="0" applyAlignment="0" applyProtection="0">
      <alignment vertical="center"/>
    </xf>
    <xf numFmtId="0" fontId="3" fillId="7" borderId="0" applyNumberFormat="0" applyBorder="0" applyAlignment="0" applyProtection="0">
      <alignment vertical="center"/>
    </xf>
    <xf numFmtId="0" fontId="1" fillId="4" borderId="0" applyNumberFormat="0" applyBorder="0" applyAlignment="0" applyProtection="0">
      <alignment vertical="center"/>
    </xf>
    <xf numFmtId="0" fontId="16" fillId="0" borderId="0">
      <alignment vertical="center"/>
    </xf>
  </cellStyleXfs>
  <cellXfs count="67">
    <xf numFmtId="0" fontId="0" fillId="0" borderId="0" xfId="0">
      <alignmen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6" fontId="0" fillId="0" borderId="1" xfId="7" applyFont="1" applyFill="1" applyBorder="1">
      <alignment vertical="center"/>
    </xf>
    <xf numFmtId="0" fontId="0" fillId="0" borderId="1" xfId="0" applyBorder="1">
      <alignment vertical="center"/>
    </xf>
    <xf numFmtId="0" fontId="0" fillId="0" borderId="1" xfId="4" applyFont="1" applyFill="1" applyBorder="1" applyAlignment="1">
      <alignment vertical="center"/>
    </xf>
    <xf numFmtId="0" fontId="0" fillId="0" borderId="1" xfId="0" applyBorder="1" applyAlignment="1">
      <alignment horizontal="center" vertical="center"/>
    </xf>
    <xf numFmtId="0" fontId="1" fillId="0" borderId="1" xfId="4" applyFill="1" applyBorder="1" applyAlignment="1">
      <alignment vertical="center"/>
    </xf>
    <xf numFmtId="0" fontId="6" fillId="8" borderId="1" xfId="3" applyFont="1" applyFill="1" applyBorder="1" applyAlignment="1">
      <alignment horizontal="center" vertical="center"/>
    </xf>
    <xf numFmtId="0" fontId="7" fillId="0" borderId="0" xfId="2" applyFont="1">
      <alignment vertical="center"/>
    </xf>
    <xf numFmtId="6" fontId="8" fillId="0" borderId="2" xfId="5" applyNumberFormat="1" applyFont="1" applyFill="1" applyBorder="1">
      <alignment vertical="center"/>
    </xf>
    <xf numFmtId="0" fontId="9" fillId="9" borderId="2" xfId="3" applyFont="1" applyFill="1" applyBorder="1" applyAlignment="1">
      <alignment vertical="center" wrapText="1"/>
    </xf>
    <xf numFmtId="0" fontId="9" fillId="10" borderId="2" xfId="6" applyFont="1" applyFill="1" applyBorder="1" applyAlignment="1">
      <alignment horizontal="center" vertical="center" wrapText="1"/>
    </xf>
    <xf numFmtId="0" fontId="8" fillId="10" borderId="2" xfId="6" applyFont="1" applyFill="1" applyBorder="1">
      <alignment vertical="center"/>
    </xf>
    <xf numFmtId="0" fontId="1" fillId="0" borderId="0" xfId="8">
      <alignment vertical="center"/>
    </xf>
    <xf numFmtId="38" fontId="0" fillId="0" borderId="1" xfId="9" applyFont="1" applyBorder="1">
      <alignment vertical="center"/>
    </xf>
    <xf numFmtId="0" fontId="1" fillId="0" borderId="1" xfId="8" applyBorder="1">
      <alignment vertical="center"/>
    </xf>
    <xf numFmtId="0" fontId="1" fillId="0" borderId="3" xfId="8" applyBorder="1">
      <alignment vertical="center"/>
    </xf>
    <xf numFmtId="38" fontId="0" fillId="0" borderId="1" xfId="9" applyFont="1" applyFill="1" applyBorder="1">
      <alignment vertical="center"/>
    </xf>
    <xf numFmtId="0" fontId="10" fillId="3" borderId="1" xfId="10" applyBorder="1" applyAlignment="1">
      <alignment horizontal="center" vertical="center"/>
    </xf>
    <xf numFmtId="0" fontId="1" fillId="0" borderId="0" xfId="8" applyAlignment="1">
      <alignment horizontal="center" vertical="center"/>
    </xf>
    <xf numFmtId="38" fontId="1" fillId="0" borderId="1" xfId="1" applyFill="1" applyBorder="1">
      <alignment vertical="center"/>
    </xf>
    <xf numFmtId="38" fontId="1" fillId="0" borderId="1" xfId="12" applyNumberFormat="1" applyFill="1" applyBorder="1">
      <alignment vertical="center"/>
    </xf>
    <xf numFmtId="38" fontId="0" fillId="0" borderId="4" xfId="1" applyFont="1" applyBorder="1">
      <alignment vertical="center"/>
    </xf>
    <xf numFmtId="38" fontId="0" fillId="0" borderId="5" xfId="1" applyFont="1" applyBorder="1">
      <alignment vertical="center"/>
    </xf>
    <xf numFmtId="38" fontId="0" fillId="0" borderId="5" xfId="9" applyFont="1" applyBorder="1">
      <alignment vertical="center"/>
    </xf>
    <xf numFmtId="0" fontId="1" fillId="0" borderId="5" xfId="8" applyBorder="1">
      <alignment vertical="center"/>
    </xf>
    <xf numFmtId="0" fontId="1" fillId="0" borderId="6" xfId="8" applyBorder="1">
      <alignment vertical="center"/>
    </xf>
    <xf numFmtId="38" fontId="0" fillId="0" borderId="4" xfId="9" applyFont="1" applyBorder="1">
      <alignment vertical="center"/>
    </xf>
    <xf numFmtId="38" fontId="0" fillId="0" borderId="7" xfId="1" applyFont="1" applyBorder="1">
      <alignment vertical="center"/>
    </xf>
    <xf numFmtId="38" fontId="0" fillId="0" borderId="8" xfId="1" applyFont="1" applyBorder="1">
      <alignment vertical="center"/>
    </xf>
    <xf numFmtId="38" fontId="0" fillId="0" borderId="8" xfId="9" applyFont="1" applyFill="1" applyBorder="1">
      <alignment vertical="center"/>
    </xf>
    <xf numFmtId="0" fontId="1" fillId="0" borderId="8" xfId="8" applyBorder="1">
      <alignment vertical="center"/>
    </xf>
    <xf numFmtId="0" fontId="1" fillId="0" borderId="9" xfId="8" applyBorder="1">
      <alignment vertical="center"/>
    </xf>
    <xf numFmtId="38" fontId="0" fillId="0" borderId="7" xfId="9" applyFont="1" applyBorder="1">
      <alignment vertical="center"/>
    </xf>
    <xf numFmtId="38" fontId="0" fillId="0" borderId="8" xfId="9" applyFont="1" applyBorder="1">
      <alignment vertical="center"/>
    </xf>
    <xf numFmtId="0" fontId="9" fillId="9" borderId="1" xfId="11" applyFont="1" applyFill="1" applyBorder="1" applyAlignment="1">
      <alignment horizontal="center" vertical="center"/>
    </xf>
    <xf numFmtId="0" fontId="9" fillId="12" borderId="1" xfId="11" applyFont="1" applyFill="1" applyBorder="1" applyAlignment="1">
      <alignment horizontal="center" vertical="center"/>
    </xf>
    <xf numFmtId="56" fontId="1" fillId="0" borderId="0" xfId="8" applyNumberFormat="1">
      <alignment vertical="center"/>
    </xf>
    <xf numFmtId="6" fontId="11" fillId="0" borderId="10" xfId="7" applyFont="1" applyBorder="1" applyAlignment="1">
      <alignment vertical="center"/>
    </xf>
    <xf numFmtId="0" fontId="12" fillId="0" borderId="10" xfId="8" applyFont="1" applyBorder="1">
      <alignment vertical="center"/>
    </xf>
    <xf numFmtId="0" fontId="1" fillId="0" borderId="0" xfId="8" applyAlignment="1">
      <alignment horizontal="right" vertical="center"/>
    </xf>
    <xf numFmtId="0" fontId="13" fillId="0" borderId="10" xfId="8" applyFont="1" applyBorder="1">
      <alignment vertical="center"/>
    </xf>
    <xf numFmtId="176" fontId="1" fillId="0" borderId="11" xfId="8" applyNumberFormat="1" applyBorder="1">
      <alignment vertical="center"/>
    </xf>
    <xf numFmtId="0" fontId="1" fillId="0" borderId="11" xfId="8" applyBorder="1">
      <alignment vertical="center"/>
    </xf>
    <xf numFmtId="0" fontId="8" fillId="0" borderId="10" xfId="8" applyFont="1" applyBorder="1">
      <alignment vertical="center"/>
    </xf>
    <xf numFmtId="0" fontId="14" fillId="0" borderId="10" xfId="8" applyFont="1" applyBorder="1">
      <alignment vertical="center"/>
    </xf>
    <xf numFmtId="0" fontId="16" fillId="0" borderId="0" xfId="13">
      <alignment vertical="center"/>
    </xf>
    <xf numFmtId="38" fontId="17" fillId="13" borderId="11" xfId="1" applyFont="1" applyFill="1" applyBorder="1">
      <alignment vertical="center"/>
    </xf>
    <xf numFmtId="0" fontId="16" fillId="13" borderId="11" xfId="13" applyFill="1" applyBorder="1" applyAlignment="1">
      <alignment horizontal="left" vertical="center"/>
    </xf>
    <xf numFmtId="38" fontId="17" fillId="0" borderId="11" xfId="1" applyFont="1" applyBorder="1">
      <alignment vertical="center"/>
    </xf>
    <xf numFmtId="0" fontId="16" fillId="0" borderId="11" xfId="13" applyBorder="1" applyAlignment="1">
      <alignment horizontal="right" vertical="center"/>
    </xf>
    <xf numFmtId="0" fontId="19" fillId="14" borderId="10" xfId="13" applyFont="1" applyFill="1" applyBorder="1" applyAlignment="1">
      <alignment horizontal="center" vertical="center"/>
    </xf>
    <xf numFmtId="0" fontId="16" fillId="0" borderId="0" xfId="13" applyAlignment="1">
      <alignment horizontal="right" vertical="center"/>
    </xf>
    <xf numFmtId="0" fontId="20" fillId="0" borderId="0" xfId="13" applyFont="1">
      <alignment vertical="center"/>
    </xf>
    <xf numFmtId="0" fontId="16" fillId="13" borderId="11" xfId="13" applyFill="1" applyBorder="1">
      <alignment vertical="center"/>
    </xf>
    <xf numFmtId="0" fontId="16" fillId="0" borderId="10" xfId="13" applyBorder="1">
      <alignment vertical="center"/>
    </xf>
    <xf numFmtId="0" fontId="6" fillId="8" borderId="1" xfId="3" applyFont="1" applyFill="1" applyBorder="1" applyAlignment="1">
      <alignment horizontal="center" vertical="center"/>
    </xf>
    <xf numFmtId="0" fontId="1" fillId="0" borderId="1" xfId="8" applyBorder="1" applyAlignment="1">
      <alignment horizontal="left" vertical="center" wrapText="1" indent="12"/>
    </xf>
    <xf numFmtId="0" fontId="1" fillId="0" borderId="1" xfId="8" applyBorder="1" applyAlignment="1">
      <alignment horizontal="left" vertical="center" indent="12"/>
    </xf>
    <xf numFmtId="0" fontId="15" fillId="12" borderId="0" xfId="8" applyFont="1" applyFill="1" applyAlignment="1">
      <alignment horizontal="right" vertical="center"/>
    </xf>
    <xf numFmtId="0" fontId="9" fillId="12" borderId="1" xfId="11" applyFont="1" applyFill="1" applyBorder="1" applyAlignment="1">
      <alignment horizontal="right" vertical="center"/>
    </xf>
    <xf numFmtId="0" fontId="15" fillId="9" borderId="0" xfId="8" applyFont="1" applyFill="1" applyAlignment="1">
      <alignment horizontal="right" vertical="center"/>
    </xf>
    <xf numFmtId="0" fontId="9" fillId="11" borderId="1" xfId="11" applyFont="1" applyFill="1" applyBorder="1" applyAlignment="1">
      <alignment horizontal="right" vertical="center"/>
    </xf>
    <xf numFmtId="0" fontId="16" fillId="0" borderId="11" xfId="13" applyBorder="1" applyAlignment="1">
      <alignment horizontal="right" vertical="center"/>
    </xf>
    <xf numFmtId="0" fontId="16" fillId="13" borderId="11" xfId="13" applyFill="1" applyBorder="1" applyAlignment="1">
      <alignment horizontal="left" vertical="center"/>
    </xf>
  </cellXfs>
  <cellStyles count="14">
    <cellStyle name="20% - アクセント 4" xfId="4" builtinId="42"/>
    <cellStyle name="40% - アクセント 3 2" xfId="12" xr:uid="{5C764EDD-9B6F-4EC3-9017-FC89ED3C80A1}"/>
    <cellStyle name="40% - アクセント 4" xfId="5" builtinId="43"/>
    <cellStyle name="アクセント 2" xfId="3" builtinId="33"/>
    <cellStyle name="アクセント 3 2" xfId="10" xr:uid="{E705E0AE-9EF7-43E8-8720-DFEF5B7855A8}"/>
    <cellStyle name="アクセント 6" xfId="6" builtinId="49"/>
    <cellStyle name="アクセント 6 2" xfId="11" xr:uid="{AAD909B7-3C0C-4E53-A5B4-6DD5C2AE74BB}"/>
    <cellStyle name="桁区切り" xfId="1" builtinId="6"/>
    <cellStyle name="桁区切り 2" xfId="9" xr:uid="{473FCB7D-6B89-4E0D-B0FE-CAB059DBE783}"/>
    <cellStyle name="見出し 4" xfId="2" builtinId="19"/>
    <cellStyle name="通貨 2" xfId="7" xr:uid="{379247C9-0343-4A11-BA4C-AB2AD63E44D4}"/>
    <cellStyle name="標準" xfId="0" builtinId="0"/>
    <cellStyle name="標準 2" xfId="8" xr:uid="{AF174134-1BD5-4F2C-83E5-537B44A73091}"/>
    <cellStyle name="標準 3" xfId="13" xr:uid="{8A6B84FD-D2BD-409B-950D-E6E67145A9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4</xdr:col>
      <xdr:colOff>161925</xdr:colOff>
      <xdr:row>20</xdr:row>
      <xdr:rowOff>161925</xdr:rowOff>
    </xdr:to>
    <xdr:pic>
      <xdr:nvPicPr>
        <xdr:cNvPr id="9" name="図 8">
          <a:extLst>
            <a:ext uri="{FF2B5EF4-FFF2-40B4-BE49-F238E27FC236}">
              <a16:creationId xmlns:a16="http://schemas.microsoft.com/office/drawing/2014/main" id="{4CE81315-6287-0DE8-8D4E-E6957C8101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05025"/>
          <a:ext cx="3733800" cy="301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16E0D-666F-4124-8024-CEBC92997BAB}">
  <dimension ref="A1:I10"/>
  <sheetViews>
    <sheetView tabSelected="1" workbookViewId="0"/>
  </sheetViews>
  <sheetFormatPr defaultRowHeight="18.75"/>
  <cols>
    <col min="1" max="1" width="17" customWidth="1"/>
    <col min="2" max="4" width="7.25" customWidth="1"/>
    <col min="5" max="5" width="13.875" customWidth="1"/>
    <col min="6" max="8" width="7.875" customWidth="1"/>
    <col min="9" max="9" width="39" customWidth="1"/>
  </cols>
  <sheetData>
    <row r="1" spans="1:9" ht="19.5">
      <c r="A1" s="10" t="s">
        <v>28</v>
      </c>
    </row>
    <row r="3" spans="1:9">
      <c r="A3" s="58" t="s">
        <v>27</v>
      </c>
      <c r="B3" s="58" t="s">
        <v>26</v>
      </c>
      <c r="C3" s="58" t="s">
        <v>25</v>
      </c>
      <c r="D3" s="58" t="s">
        <v>24</v>
      </c>
      <c r="E3" s="58" t="s">
        <v>23</v>
      </c>
      <c r="F3" s="58" t="s">
        <v>22</v>
      </c>
      <c r="G3" s="58"/>
      <c r="H3" s="58"/>
      <c r="I3" s="58" t="s">
        <v>21</v>
      </c>
    </row>
    <row r="4" spans="1:9">
      <c r="A4" s="58"/>
      <c r="B4" s="58"/>
      <c r="C4" s="58"/>
      <c r="D4" s="58"/>
      <c r="E4" s="58"/>
      <c r="F4" s="9" t="s">
        <v>20</v>
      </c>
      <c r="G4" s="9" t="s">
        <v>19</v>
      </c>
      <c r="H4" s="9" t="s">
        <v>18</v>
      </c>
      <c r="I4" s="58"/>
    </row>
    <row r="5" spans="1:9" ht="41.25" customHeight="1">
      <c r="A5" s="8" t="s">
        <v>17</v>
      </c>
      <c r="B5" s="5" t="s">
        <v>2</v>
      </c>
      <c r="C5" s="4">
        <v>700</v>
      </c>
      <c r="D5" s="4">
        <v>800</v>
      </c>
      <c r="E5" s="5" t="s">
        <v>17</v>
      </c>
      <c r="F5" s="7"/>
      <c r="G5" s="2" t="s">
        <v>16</v>
      </c>
      <c r="H5" s="7"/>
      <c r="I5" s="1" t="s">
        <v>15</v>
      </c>
    </row>
    <row r="6" spans="1:9" ht="41.25" customHeight="1">
      <c r="A6" s="8" t="s">
        <v>14</v>
      </c>
      <c r="B6" s="5" t="s">
        <v>2</v>
      </c>
      <c r="C6" s="4">
        <v>700</v>
      </c>
      <c r="D6" s="4">
        <v>800</v>
      </c>
      <c r="E6" s="5" t="s">
        <v>13</v>
      </c>
      <c r="F6" s="2" t="s">
        <v>16</v>
      </c>
      <c r="G6" s="7"/>
      <c r="H6" s="7"/>
      <c r="I6" s="1" t="s">
        <v>12</v>
      </c>
    </row>
    <row r="7" spans="1:9" ht="41.25" customHeight="1">
      <c r="A7" s="8" t="s">
        <v>11</v>
      </c>
      <c r="B7" s="5" t="s">
        <v>2</v>
      </c>
      <c r="C7" s="4">
        <v>3000</v>
      </c>
      <c r="D7" s="4">
        <v>3500</v>
      </c>
      <c r="E7" s="1" t="s">
        <v>10</v>
      </c>
      <c r="F7" s="7"/>
      <c r="G7" s="2"/>
      <c r="H7" s="7"/>
      <c r="I7" s="1" t="s">
        <v>9</v>
      </c>
    </row>
    <row r="8" spans="1:9" ht="41.25" customHeight="1">
      <c r="A8" s="8" t="s">
        <v>8</v>
      </c>
      <c r="B8" s="5" t="s">
        <v>2</v>
      </c>
      <c r="C8" s="4">
        <v>3800</v>
      </c>
      <c r="D8" s="4">
        <v>4000</v>
      </c>
      <c r="E8" s="5" t="s">
        <v>7</v>
      </c>
      <c r="F8" s="5"/>
      <c r="G8" s="2"/>
      <c r="H8" s="7"/>
      <c r="I8" s="1" t="s">
        <v>6</v>
      </c>
    </row>
    <row r="9" spans="1:9" ht="41.25" customHeight="1">
      <c r="A9" s="8" t="s">
        <v>5</v>
      </c>
      <c r="B9" s="5" t="s">
        <v>2</v>
      </c>
      <c r="C9" s="4">
        <v>800</v>
      </c>
      <c r="D9" s="4">
        <v>900</v>
      </c>
      <c r="E9" s="5" t="s">
        <v>5</v>
      </c>
      <c r="F9" s="5"/>
      <c r="G9" s="2"/>
      <c r="H9" s="7"/>
      <c r="I9" s="1" t="s">
        <v>4</v>
      </c>
    </row>
    <row r="10" spans="1:9" ht="41.25" customHeight="1">
      <c r="A10" s="6" t="s">
        <v>3</v>
      </c>
      <c r="B10" s="5" t="s">
        <v>2</v>
      </c>
      <c r="C10" s="4">
        <v>700</v>
      </c>
      <c r="D10" s="4">
        <v>800</v>
      </c>
      <c r="E10" s="1" t="s">
        <v>1</v>
      </c>
      <c r="F10" s="2"/>
      <c r="G10" s="3"/>
      <c r="H10" s="2"/>
      <c r="I10" s="1" t="s">
        <v>0</v>
      </c>
    </row>
  </sheetData>
  <mergeCells count="7">
    <mergeCell ref="I3:I4"/>
    <mergeCell ref="A3:A4"/>
    <mergeCell ref="B3:B4"/>
    <mergeCell ref="C3:C4"/>
    <mergeCell ref="D3:D4"/>
    <mergeCell ref="E3:E4"/>
    <mergeCell ref="F3:H3"/>
  </mergeCells>
  <phoneticPr fontId="4"/>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D9F65-65F3-4E30-A69E-4E597678B931}">
  <dimension ref="A1:I5"/>
  <sheetViews>
    <sheetView workbookViewId="0"/>
  </sheetViews>
  <sheetFormatPr defaultRowHeight="18.75"/>
  <cols>
    <col min="1" max="1" width="18.25" customWidth="1"/>
    <col min="2" max="4" width="11" customWidth="1"/>
    <col min="6" max="6" width="18.25" customWidth="1"/>
    <col min="7" max="9" width="11" customWidth="1"/>
  </cols>
  <sheetData>
    <row r="1" spans="1:9" ht="19.5">
      <c r="A1" s="10" t="s">
        <v>34</v>
      </c>
    </row>
    <row r="3" spans="1:9">
      <c r="A3" s="14"/>
      <c r="B3" s="13" t="s">
        <v>33</v>
      </c>
      <c r="C3" s="13" t="s">
        <v>32</v>
      </c>
      <c r="D3" s="13" t="s">
        <v>31</v>
      </c>
      <c r="F3" s="14"/>
      <c r="G3" s="13" t="s">
        <v>33</v>
      </c>
      <c r="H3" s="13" t="s">
        <v>32</v>
      </c>
      <c r="I3" s="13" t="s">
        <v>31</v>
      </c>
    </row>
    <row r="4" spans="1:9">
      <c r="A4" s="12" t="s">
        <v>94</v>
      </c>
      <c r="B4" s="11">
        <v>1200</v>
      </c>
      <c r="C4" s="11">
        <v>1800</v>
      </c>
      <c r="D4" s="11">
        <v>1500</v>
      </c>
      <c r="F4" s="12" t="s">
        <v>94</v>
      </c>
      <c r="G4" s="11">
        <v>1200</v>
      </c>
      <c r="H4" s="11">
        <v>1800</v>
      </c>
      <c r="I4" s="11">
        <v>1500</v>
      </c>
    </row>
    <row r="5" spans="1:9" ht="36" customHeight="1">
      <c r="A5" s="12" t="s">
        <v>95</v>
      </c>
      <c r="B5" s="11">
        <v>500</v>
      </c>
      <c r="C5" s="11">
        <v>800</v>
      </c>
      <c r="D5" s="11">
        <v>600</v>
      </c>
      <c r="F5" s="12" t="s">
        <v>95</v>
      </c>
      <c r="G5" s="11">
        <v>500</v>
      </c>
      <c r="H5" s="11">
        <v>800</v>
      </c>
      <c r="I5" s="11">
        <v>600</v>
      </c>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14C5-213A-416E-A96F-B83391116CB3}">
  <dimension ref="A1:D11"/>
  <sheetViews>
    <sheetView workbookViewId="0"/>
  </sheetViews>
  <sheetFormatPr defaultRowHeight="18.75"/>
  <cols>
    <col min="1" max="1" width="15.125" bestFit="1" customWidth="1"/>
    <col min="2" max="4" width="13.25" customWidth="1"/>
  </cols>
  <sheetData>
    <row r="1" spans="1:4" ht="19.5">
      <c r="A1" s="10" t="s">
        <v>34</v>
      </c>
    </row>
    <row r="3" spans="1:4">
      <c r="A3" s="14"/>
      <c r="B3" s="13" t="s">
        <v>33</v>
      </c>
      <c r="C3" s="13" t="s">
        <v>32</v>
      </c>
      <c r="D3" s="13" t="s">
        <v>31</v>
      </c>
    </row>
    <row r="4" spans="1:4" ht="36">
      <c r="A4" s="12" t="s">
        <v>30</v>
      </c>
      <c r="B4" s="11">
        <v>1200</v>
      </c>
      <c r="C4" s="11">
        <v>1800</v>
      </c>
      <c r="D4" s="11">
        <v>1500</v>
      </c>
    </row>
    <row r="5" spans="1:4" ht="36">
      <c r="A5" s="12" t="s">
        <v>29</v>
      </c>
      <c r="B5" s="11">
        <v>500</v>
      </c>
      <c r="C5" s="11">
        <v>800</v>
      </c>
      <c r="D5" s="11">
        <v>600</v>
      </c>
    </row>
    <row r="8" spans="1:4" ht="54">
      <c r="A8" s="14"/>
      <c r="B8" s="12" t="s">
        <v>30</v>
      </c>
      <c r="C8" s="12" t="s">
        <v>29</v>
      </c>
    </row>
    <row r="9" spans="1:4">
      <c r="A9" s="13" t="s">
        <v>33</v>
      </c>
      <c r="B9" s="11">
        <v>1200</v>
      </c>
      <c r="C9" s="11">
        <v>500</v>
      </c>
    </row>
    <row r="10" spans="1:4">
      <c r="A10" s="13" t="s">
        <v>32</v>
      </c>
      <c r="B10" s="11">
        <v>1800</v>
      </c>
      <c r="C10" s="11">
        <v>800</v>
      </c>
    </row>
    <row r="11" spans="1:4">
      <c r="A11" s="13" t="s">
        <v>31</v>
      </c>
      <c r="B11" s="11">
        <v>1500</v>
      </c>
      <c r="C11" s="11">
        <v>600</v>
      </c>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E68A2-E7E1-4103-ADB0-B275655FADD3}">
  <dimension ref="A1:L37"/>
  <sheetViews>
    <sheetView zoomScaleNormal="100" workbookViewId="0">
      <selection sqref="A1:E1"/>
    </sheetView>
  </sheetViews>
  <sheetFormatPr defaultColWidth="9" defaultRowHeight="18.75"/>
  <cols>
    <col min="1" max="1" width="10.125" style="15" customWidth="1"/>
    <col min="2" max="2" width="26" style="15" customWidth="1"/>
    <col min="3" max="3" width="6.75" style="15" customWidth="1"/>
    <col min="4" max="4" width="9" style="15"/>
    <col min="5" max="5" width="16.25" style="15" customWidth="1"/>
    <col min="6" max="6" width="9" style="15"/>
    <col min="7" max="7" width="10.125" style="15" customWidth="1"/>
    <col min="8" max="8" width="26" style="15" customWidth="1"/>
    <col min="9" max="9" width="6.75" style="15" customWidth="1"/>
    <col min="10" max="10" width="9" style="15"/>
    <col min="11" max="11" width="16.25" style="15" customWidth="1"/>
    <col min="12" max="16384" width="9" style="15"/>
  </cols>
  <sheetData>
    <row r="1" spans="1:12" ht="35.25">
      <c r="A1" s="61" t="s">
        <v>73</v>
      </c>
      <c r="B1" s="61"/>
      <c r="C1" s="61"/>
      <c r="D1" s="61"/>
      <c r="E1" s="61"/>
      <c r="G1" s="63" t="s">
        <v>72</v>
      </c>
      <c r="H1" s="63"/>
      <c r="I1" s="63"/>
      <c r="J1" s="63"/>
      <c r="K1" s="63"/>
    </row>
    <row r="2" spans="1:12">
      <c r="D2" s="47" t="s">
        <v>71</v>
      </c>
      <c r="E2" s="46">
        <v>1234</v>
      </c>
      <c r="J2" s="47" t="s">
        <v>71</v>
      </c>
      <c r="K2" s="46">
        <f>$E$2</f>
        <v>1234</v>
      </c>
    </row>
    <row r="3" spans="1:12">
      <c r="D3" s="45" t="s">
        <v>70</v>
      </c>
      <c r="E3" s="44">
        <v>45483</v>
      </c>
      <c r="J3" s="45" t="s">
        <v>70</v>
      </c>
      <c r="K3" s="44"/>
    </row>
    <row r="5" spans="1:12">
      <c r="A5" s="43" t="s">
        <v>69</v>
      </c>
      <c r="B5" s="43"/>
      <c r="G5" s="43" t="s">
        <v>69</v>
      </c>
      <c r="H5" s="43"/>
    </row>
    <row r="6" spans="1:12">
      <c r="E6" s="42" t="s">
        <v>68</v>
      </c>
      <c r="K6" s="42" t="s">
        <v>68</v>
      </c>
    </row>
    <row r="7" spans="1:12">
      <c r="E7" s="42" t="s">
        <v>67</v>
      </c>
      <c r="K7" s="42" t="s">
        <v>67</v>
      </c>
    </row>
    <row r="8" spans="1:12">
      <c r="A8" s="15" t="s">
        <v>66</v>
      </c>
      <c r="G8" s="15" t="s">
        <v>65</v>
      </c>
    </row>
    <row r="9" spans="1:12" ht="24">
      <c r="A9" s="41" t="s">
        <v>64</v>
      </c>
      <c r="B9" s="40">
        <f>E19</f>
        <v>48730</v>
      </c>
      <c r="G9" s="41" t="s">
        <v>63</v>
      </c>
      <c r="H9" s="40"/>
      <c r="L9" s="39"/>
    </row>
    <row r="11" spans="1:12">
      <c r="A11" s="38" t="s">
        <v>52</v>
      </c>
      <c r="B11" s="38" t="s">
        <v>27</v>
      </c>
      <c r="C11" s="38" t="s">
        <v>62</v>
      </c>
      <c r="D11" s="38" t="s">
        <v>51</v>
      </c>
      <c r="E11" s="38" t="s">
        <v>61</v>
      </c>
      <c r="G11" s="37" t="s">
        <v>52</v>
      </c>
      <c r="H11" s="37" t="s">
        <v>27</v>
      </c>
      <c r="I11" s="37" t="s">
        <v>62</v>
      </c>
      <c r="J11" s="37" t="s">
        <v>51</v>
      </c>
      <c r="K11" s="37" t="s">
        <v>61</v>
      </c>
    </row>
    <row r="12" spans="1:12">
      <c r="A12" s="34" t="s">
        <v>50</v>
      </c>
      <c r="B12" s="33" t="str">
        <f>_xlfn.XLOOKUP(A12,$A$30:$A$37,$B$30:$B$37)</f>
        <v>ポスターフレーム（A4）</v>
      </c>
      <c r="C12" s="32">
        <v>3</v>
      </c>
      <c r="D12" s="36">
        <f>_xlfn.XLOOKUP(A12,$A$30:$A$37,$C$30:$C$37)</f>
        <v>4500</v>
      </c>
      <c r="E12" s="35">
        <f>IF(A12="","",C12*D12)</f>
        <v>13500</v>
      </c>
      <c r="G12" s="34"/>
      <c r="H12" s="33" t="str">
        <f>IF(G12="","",_xlfn.XLOOKUP(G12,$A$30:$A$37,$B$30:$B$37))</f>
        <v/>
      </c>
      <c r="I12" s="32"/>
      <c r="J12" s="36" t="str">
        <f>IF(G12="","",_xlfn.XLOOKUP(G12,$A$30:$A$37,$C$30:$C$37))</f>
        <v/>
      </c>
      <c r="K12" s="35" t="str">
        <f>IF(G12="","",I12*J12)</f>
        <v/>
      </c>
    </row>
    <row r="13" spans="1:12">
      <c r="A13" s="34" t="s">
        <v>60</v>
      </c>
      <c r="B13" s="33" t="str">
        <f>_xlfn.XLOOKUP(A13,$A$30:$A$37,$B$30:$B$37)</f>
        <v>壁掛け時計</v>
      </c>
      <c r="C13" s="32">
        <v>1</v>
      </c>
      <c r="D13" s="36">
        <f>_xlfn.XLOOKUP(A13,$A$30:$A$37,$C$30:$C$37)</f>
        <v>3800</v>
      </c>
      <c r="E13" s="35">
        <f>IF(A13="","",C13*D13)</f>
        <v>3800</v>
      </c>
      <c r="G13" s="34"/>
      <c r="H13" s="33" t="str">
        <f>IF(G13="","",_xlfn.XLOOKUP(G13,$A$30:$A$37,$B$30:$B$37))</f>
        <v/>
      </c>
      <c r="I13" s="32"/>
      <c r="J13" s="31"/>
      <c r="K13" s="30" t="str">
        <f>IF(G13="","",I13*J13)</f>
        <v/>
      </c>
    </row>
    <row r="14" spans="1:12">
      <c r="A14" s="34" t="s">
        <v>59</v>
      </c>
      <c r="B14" s="33" t="str">
        <f>_xlfn.XLOOKUP(A14,$A$30:$A$37,$B$30:$B$37)</f>
        <v>空気清浄機</v>
      </c>
      <c r="C14" s="32">
        <v>2</v>
      </c>
      <c r="D14" s="36">
        <f>_xlfn.XLOOKUP(A14,$A$30:$A$37,$C$30:$C$37)</f>
        <v>13500</v>
      </c>
      <c r="E14" s="35">
        <f>IF(A14="","",C14*D14)</f>
        <v>27000</v>
      </c>
      <c r="G14" s="34"/>
      <c r="H14" s="33" t="str">
        <f>IF(G14="","",_xlfn.XLOOKUP(G14,$A$30:$A$37,$B$30:$B$37))</f>
        <v/>
      </c>
      <c r="I14" s="32"/>
      <c r="J14" s="31"/>
      <c r="K14" s="30" t="str">
        <f>IF(G14="","",I14*J14)</f>
        <v/>
      </c>
    </row>
    <row r="15" spans="1:12">
      <c r="A15" s="34"/>
      <c r="B15" s="33" t="str">
        <f>IF(A15="","",(VLOOKUP(A15,#REF!,2)))</f>
        <v/>
      </c>
      <c r="C15" s="32"/>
      <c r="D15" s="36" t="str">
        <f>IF(A15="","",VLOOKUP(A15,#REF!,3))</f>
        <v/>
      </c>
      <c r="E15" s="35" t="str">
        <f>IF(A15="","",C15*D15)</f>
        <v/>
      </c>
      <c r="G15" s="34"/>
      <c r="H15" s="33" t="str">
        <f>IF(G15="","",_xlfn.XLOOKUP(G15,$A$30:$A$37,$B$30:$B$37))</f>
        <v/>
      </c>
      <c r="I15" s="32"/>
      <c r="J15" s="31" t="str">
        <f>IF(G15="","",VLOOKUP(G15,#REF!,3))</f>
        <v/>
      </c>
      <c r="K15" s="30" t="str">
        <f>IF(G15="","",I15*J15)</f>
        <v/>
      </c>
    </row>
    <row r="16" spans="1:12">
      <c r="A16" s="28"/>
      <c r="B16" s="27" t="str">
        <f>IF(A16="","",(VLOOKUP(A16,#REF!,2)))</f>
        <v/>
      </c>
      <c r="C16" s="26"/>
      <c r="D16" s="26" t="str">
        <f>IF(A16="","",VLOOKUP(A16,#REF!,3))</f>
        <v/>
      </c>
      <c r="E16" s="29" t="str">
        <f>IF(A16="","",C16*D16)</f>
        <v/>
      </c>
      <c r="G16" s="28"/>
      <c r="H16" s="27" t="str">
        <f>IF(G16="","",_xlfn.XLOOKUP(G16,$A$30:$A$37,$B$30:$B$37))</f>
        <v/>
      </c>
      <c r="I16" s="26"/>
      <c r="J16" s="25" t="str">
        <f>IF(G16="","",VLOOKUP(G16,#REF!,3))</f>
        <v/>
      </c>
      <c r="K16" s="24" t="str">
        <f>IF(G16="","",I16*J16)</f>
        <v/>
      </c>
    </row>
    <row r="17" spans="1:11">
      <c r="A17" s="62" t="s">
        <v>58</v>
      </c>
      <c r="B17" s="62"/>
      <c r="C17" s="62"/>
      <c r="D17" s="62"/>
      <c r="E17" s="23">
        <f>SUM(E12:E16)</f>
        <v>44300</v>
      </c>
      <c r="G17" s="64" t="s">
        <v>58</v>
      </c>
      <c r="H17" s="64"/>
      <c r="I17" s="64"/>
      <c r="J17" s="64"/>
      <c r="K17" s="22">
        <f>SUM(K12:K16)</f>
        <v>0</v>
      </c>
    </row>
    <row r="18" spans="1:11">
      <c r="A18" s="62" t="s">
        <v>57</v>
      </c>
      <c r="B18" s="62"/>
      <c r="C18" s="62"/>
      <c r="D18" s="62" t="s">
        <v>57</v>
      </c>
      <c r="E18" s="23">
        <f>E17*0.1</f>
        <v>4430</v>
      </c>
      <c r="G18" s="64" t="s">
        <v>57</v>
      </c>
      <c r="H18" s="64"/>
      <c r="I18" s="64"/>
      <c r="J18" s="64" t="s">
        <v>57</v>
      </c>
      <c r="K18" s="22">
        <f>K17*0.1</f>
        <v>0</v>
      </c>
    </row>
    <row r="19" spans="1:11">
      <c r="A19" s="62" t="s">
        <v>56</v>
      </c>
      <c r="B19" s="62"/>
      <c r="C19" s="62"/>
      <c r="D19" s="62" t="s">
        <v>56</v>
      </c>
      <c r="E19" s="23">
        <f>E17+E18</f>
        <v>48730</v>
      </c>
      <c r="G19" s="64" t="s">
        <v>56</v>
      </c>
      <c r="H19" s="64"/>
      <c r="I19" s="64"/>
      <c r="J19" s="64" t="s">
        <v>56</v>
      </c>
      <c r="K19" s="22">
        <f>K17+K18</f>
        <v>0</v>
      </c>
    </row>
    <row r="20" spans="1:11">
      <c r="G20" s="21" t="s">
        <v>55</v>
      </c>
    </row>
    <row r="21" spans="1:11" ht="25.5" customHeight="1">
      <c r="G21" s="59" t="s">
        <v>54</v>
      </c>
      <c r="H21" s="60"/>
      <c r="I21" s="60"/>
      <c r="J21" s="60"/>
      <c r="K21" s="60"/>
    </row>
    <row r="28" spans="1:11">
      <c r="A28" s="15" t="s">
        <v>53</v>
      </c>
    </row>
    <row r="29" spans="1:11">
      <c r="A29" s="20" t="s">
        <v>52</v>
      </c>
      <c r="B29" s="20" t="s">
        <v>27</v>
      </c>
      <c r="C29" s="20" t="s">
        <v>51</v>
      </c>
    </row>
    <row r="30" spans="1:11">
      <c r="A30" s="17" t="s">
        <v>50</v>
      </c>
      <c r="B30" s="17" t="s">
        <v>49</v>
      </c>
      <c r="C30" s="19">
        <v>4500</v>
      </c>
    </row>
    <row r="31" spans="1:11">
      <c r="A31" s="17" t="s">
        <v>48</v>
      </c>
      <c r="B31" s="17" t="s">
        <v>47</v>
      </c>
      <c r="C31" s="19">
        <v>6800</v>
      </c>
    </row>
    <row r="32" spans="1:11">
      <c r="A32" s="17" t="s">
        <v>46</v>
      </c>
      <c r="B32" s="17" t="s">
        <v>45</v>
      </c>
      <c r="C32" s="19">
        <v>3800</v>
      </c>
    </row>
    <row r="33" spans="1:3">
      <c r="A33" s="17" t="s">
        <v>44</v>
      </c>
      <c r="B33" s="15" t="s">
        <v>43</v>
      </c>
      <c r="C33" s="16">
        <v>4200</v>
      </c>
    </row>
    <row r="34" spans="1:3">
      <c r="A34" s="17" t="s">
        <v>42</v>
      </c>
      <c r="B34" s="17" t="s">
        <v>41</v>
      </c>
      <c r="C34" s="16">
        <v>9800</v>
      </c>
    </row>
    <row r="35" spans="1:3">
      <c r="A35" s="17" t="s">
        <v>40</v>
      </c>
      <c r="B35" s="18" t="s">
        <v>39</v>
      </c>
      <c r="C35" s="16">
        <v>13500</v>
      </c>
    </row>
    <row r="36" spans="1:3">
      <c r="A36" s="17" t="s">
        <v>38</v>
      </c>
      <c r="B36" s="17" t="s">
        <v>37</v>
      </c>
      <c r="C36" s="16">
        <v>2750</v>
      </c>
    </row>
    <row r="37" spans="1:3">
      <c r="A37" s="17" t="s">
        <v>36</v>
      </c>
      <c r="B37" s="17" t="s">
        <v>35</v>
      </c>
      <c r="C37" s="16">
        <v>3200</v>
      </c>
    </row>
  </sheetData>
  <mergeCells count="9">
    <mergeCell ref="G21:K21"/>
    <mergeCell ref="A1:E1"/>
    <mergeCell ref="A17:D17"/>
    <mergeCell ref="A18:D18"/>
    <mergeCell ref="A19:D19"/>
    <mergeCell ref="G1:K1"/>
    <mergeCell ref="G17:J17"/>
    <mergeCell ref="G18:J18"/>
    <mergeCell ref="G19:J19"/>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D5D0C-E590-410E-85F2-4AEDD057C50A}">
  <dimension ref="A1:E7"/>
  <sheetViews>
    <sheetView zoomScaleNormal="100" workbookViewId="0"/>
  </sheetViews>
  <sheetFormatPr defaultColWidth="8.625" defaultRowHeight="18.75"/>
  <cols>
    <col min="1" max="1" width="13.875" style="48" customWidth="1"/>
    <col min="2" max="5" width="11" style="48" customWidth="1"/>
    <col min="6" max="16384" width="8.625" style="48"/>
  </cols>
  <sheetData>
    <row r="1" spans="1:5" ht="19.5">
      <c r="A1" s="55" t="s">
        <v>84</v>
      </c>
      <c r="E1" s="54" t="s">
        <v>83</v>
      </c>
    </row>
    <row r="3" spans="1:5">
      <c r="A3" s="53" t="s">
        <v>82</v>
      </c>
      <c r="B3" s="53" t="s">
        <v>81</v>
      </c>
      <c r="C3" s="53" t="s">
        <v>80</v>
      </c>
      <c r="D3" s="53" t="s">
        <v>79</v>
      </c>
      <c r="E3" s="53" t="s">
        <v>78</v>
      </c>
    </row>
    <row r="4" spans="1:5" ht="22.5" customHeight="1">
      <c r="A4" s="52" t="s">
        <v>77</v>
      </c>
      <c r="B4" s="51">
        <v>2630</v>
      </c>
      <c r="C4" s="51">
        <v>1480</v>
      </c>
      <c r="D4" s="51">
        <v>2550</v>
      </c>
      <c r="E4" s="51">
        <v>2450</v>
      </c>
    </row>
    <row r="5" spans="1:5" ht="22.5" customHeight="1">
      <c r="A5" s="52" t="s">
        <v>76</v>
      </c>
      <c r="B5" s="51">
        <v>2520</v>
      </c>
      <c r="C5" s="51">
        <v>1800</v>
      </c>
      <c r="D5" s="51">
        <v>1200</v>
      </c>
      <c r="E5" s="51">
        <v>1520</v>
      </c>
    </row>
    <row r="6" spans="1:5" ht="22.5" customHeight="1">
      <c r="A6" s="52" t="s">
        <v>75</v>
      </c>
      <c r="B6" s="51">
        <v>320</v>
      </c>
      <c r="C6" s="51">
        <v>410</v>
      </c>
      <c r="D6" s="51">
        <v>560</v>
      </c>
      <c r="E6" s="51">
        <v>770</v>
      </c>
    </row>
    <row r="7" spans="1:5" ht="22.5" customHeight="1">
      <c r="A7" s="50" t="s">
        <v>74</v>
      </c>
      <c r="B7" s="49">
        <f>SUM(B4:B6)</f>
        <v>5470</v>
      </c>
      <c r="C7" s="49">
        <f>SUM(C4:C6)</f>
        <v>3690</v>
      </c>
      <c r="D7" s="49">
        <f>SUM(D4:D6)</f>
        <v>4310</v>
      </c>
      <c r="E7" s="49">
        <f>SUM(E4:E6)</f>
        <v>4740</v>
      </c>
    </row>
  </sheetData>
  <phoneticPr fontId="4"/>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C5309-FEBD-432C-B5E5-3AF0C8D4C6A3}">
  <dimension ref="A1:F11"/>
  <sheetViews>
    <sheetView zoomScaleNormal="100" workbookViewId="0"/>
  </sheetViews>
  <sheetFormatPr defaultColWidth="8.625" defaultRowHeight="18.75"/>
  <cols>
    <col min="1" max="1" width="5.75" style="48" customWidth="1"/>
    <col min="2" max="16384" width="8.625" style="48"/>
  </cols>
  <sheetData>
    <row r="1" spans="1:6" ht="19.5">
      <c r="A1" s="55" t="s">
        <v>93</v>
      </c>
      <c r="F1" s="48" t="s">
        <v>83</v>
      </c>
    </row>
    <row r="3" spans="1:6">
      <c r="A3" s="57"/>
      <c r="B3" s="57"/>
      <c r="C3" s="53" t="s">
        <v>81</v>
      </c>
      <c r="D3" s="53" t="s">
        <v>80</v>
      </c>
      <c r="E3" s="53" t="s">
        <v>79</v>
      </c>
      <c r="F3" s="53" t="s">
        <v>78</v>
      </c>
    </row>
    <row r="4" spans="1:6" ht="22.5" customHeight="1">
      <c r="A4" s="56" t="s">
        <v>92</v>
      </c>
      <c r="B4" s="56"/>
      <c r="C4" s="49">
        <v>2500</v>
      </c>
      <c r="D4" s="49">
        <f>C11</f>
        <v>4580</v>
      </c>
      <c r="E4" s="49">
        <f>D11</f>
        <v>5650</v>
      </c>
      <c r="F4" s="49">
        <f>E11</f>
        <v>5670</v>
      </c>
    </row>
    <row r="5" spans="1:6" ht="22.5" customHeight="1">
      <c r="A5" s="65" t="s">
        <v>91</v>
      </c>
      <c r="B5" s="65"/>
      <c r="C5" s="51">
        <v>3630</v>
      </c>
      <c r="D5" s="51">
        <v>2780</v>
      </c>
      <c r="E5" s="51">
        <v>3130</v>
      </c>
      <c r="F5" s="51">
        <v>3480</v>
      </c>
    </row>
    <row r="6" spans="1:6" ht="22.5" customHeight="1">
      <c r="A6" s="65" t="s">
        <v>90</v>
      </c>
      <c r="B6" s="65"/>
      <c r="C6" s="51">
        <v>1840</v>
      </c>
      <c r="D6" s="51">
        <v>910</v>
      </c>
      <c r="E6" s="51">
        <v>1180</v>
      </c>
      <c r="F6" s="51">
        <v>1260</v>
      </c>
    </row>
    <row r="7" spans="1:6" ht="22.5" customHeight="1">
      <c r="A7" s="66" t="s">
        <v>89</v>
      </c>
      <c r="B7" s="66"/>
      <c r="C7" s="49">
        <f>SUM(C5:C6)</f>
        <v>5470</v>
      </c>
      <c r="D7" s="49">
        <f>SUM(D5:D6)</f>
        <v>3690</v>
      </c>
      <c r="E7" s="49">
        <f>SUM(E5:E6)</f>
        <v>4310</v>
      </c>
      <c r="F7" s="49">
        <f>SUM(F5:F6)</f>
        <v>4740</v>
      </c>
    </row>
    <row r="8" spans="1:6" ht="22.5" customHeight="1">
      <c r="A8" s="65" t="s">
        <v>88</v>
      </c>
      <c r="B8" s="65"/>
      <c r="C8" s="51">
        <v>2110</v>
      </c>
      <c r="D8" s="51">
        <v>2000</v>
      </c>
      <c r="E8" s="51">
        <v>2840</v>
      </c>
      <c r="F8" s="51">
        <v>3010</v>
      </c>
    </row>
    <row r="9" spans="1:6" ht="22.5" customHeight="1">
      <c r="A9" s="65" t="s">
        <v>87</v>
      </c>
      <c r="B9" s="65"/>
      <c r="C9" s="51">
        <v>1280</v>
      </c>
      <c r="D9" s="51">
        <v>620</v>
      </c>
      <c r="E9" s="51">
        <v>1450</v>
      </c>
      <c r="F9" s="51">
        <v>890</v>
      </c>
    </row>
    <row r="10" spans="1:6" ht="22.5" customHeight="1">
      <c r="A10" s="56" t="s">
        <v>86</v>
      </c>
      <c r="B10" s="56"/>
      <c r="C10" s="49">
        <f>SUM(C8:C9)</f>
        <v>3390</v>
      </c>
      <c r="D10" s="49">
        <f>SUM(D8:D9)</f>
        <v>2620</v>
      </c>
      <c r="E10" s="49">
        <f>SUM(E8:E9)</f>
        <v>4290</v>
      </c>
      <c r="F10" s="49">
        <f>SUM(F8:F9)</f>
        <v>3900</v>
      </c>
    </row>
    <row r="11" spans="1:6" ht="22.5" customHeight="1">
      <c r="A11" s="56" t="s">
        <v>85</v>
      </c>
      <c r="B11" s="56"/>
      <c r="C11" s="49">
        <f>C4+C7-C10</f>
        <v>4580</v>
      </c>
      <c r="D11" s="49">
        <f>D4+D7-D10</f>
        <v>5650</v>
      </c>
      <c r="E11" s="49">
        <f>E4+E7-E10</f>
        <v>5670</v>
      </c>
      <c r="F11" s="49">
        <f>F4+F7-F10</f>
        <v>6510</v>
      </c>
    </row>
  </sheetData>
  <mergeCells count="5">
    <mergeCell ref="A5:B5"/>
    <mergeCell ref="A6:B6"/>
    <mergeCell ref="A7:B7"/>
    <mergeCell ref="A8:B8"/>
    <mergeCell ref="A9:B9"/>
  </mergeCells>
  <phoneticPr fontId="4"/>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Sheet1</vt:lpstr>
      <vt:lpstr>Sheet2</vt:lpstr>
      <vt:lpstr>Sheet3</vt:lpstr>
      <vt:lpstr>Sheet4</vt:lpstr>
      <vt:lpstr>Sheet5</vt:lpstr>
      <vt:lpstr>Sheet5（コピー元）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2024-04-30T09:32:35Z</dcterms:created>
  <dcterms:modified xsi:type="dcterms:W3CDTF">2024-04-30T09:33:21Z</dcterms:modified>
</cp:coreProperties>
</file>