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8_{4BF87470-F36D-4D6E-AEB1-3A349B1B8FE7}" xr6:coauthVersionLast="47" xr6:coauthVersionMax="47" xr10:uidLastSave="{00000000-0000-0000-0000-000000000000}"/>
  <bookViews>
    <workbookView xWindow="-120" yWindow="-120" windowWidth="20730" windowHeight="11040" tabRatio="714" xr2:uid="{00000000-000D-0000-FFFF-FFFF00000000}"/>
  </bookViews>
  <sheets>
    <sheet name="東京" sheetId="1" r:id="rId1"/>
    <sheet name="横浜" sheetId="2" r:id="rId2"/>
    <sheet name="大阪" sheetId="3" r:id="rId3"/>
    <sheet name="合計" sheetId="5" r:id="rId4"/>
    <sheet name="Sheet3" sheetId="6" r:id="rId5"/>
    <sheet name="Sheet4" sheetId="7" r:id="rId6"/>
    <sheet name="Sheet5" sheetId="8" r:id="rId7"/>
  </sheets>
  <definedNames>
    <definedName name="_xlnm.Print_Area" localSheetId="5">Sheet4!$A$1:$E$21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8" l="1"/>
  <c r="D12" i="8"/>
  <c r="E12" i="8"/>
  <c r="B13" i="8"/>
  <c r="D13" i="8"/>
  <c r="E13" i="8" s="1"/>
  <c r="B14" i="8"/>
  <c r="D14" i="8"/>
  <c r="E14" i="8"/>
  <c r="B15" i="8"/>
  <c r="D15" i="8"/>
  <c r="E15" i="8"/>
  <c r="B16" i="8"/>
  <c r="D16" i="8"/>
  <c r="E16" i="8"/>
  <c r="B12" i="7"/>
  <c r="D12" i="7"/>
  <c r="E12" i="7" s="1"/>
  <c r="E17" i="7" s="1"/>
  <c r="B13" i="7"/>
  <c r="D13" i="7"/>
  <c r="E13" i="7"/>
  <c r="B14" i="7"/>
  <c r="D14" i="7"/>
  <c r="E14" i="7"/>
  <c r="B15" i="7"/>
  <c r="D15" i="7"/>
  <c r="E15" i="7"/>
  <c r="B16" i="7"/>
  <c r="D16" i="7"/>
  <c r="E16" i="7"/>
  <c r="B8" i="6"/>
  <c r="C8" i="6"/>
  <c r="B5" i="5"/>
  <c r="C5" i="5"/>
  <c r="D5" i="5"/>
  <c r="B6" i="5"/>
  <c r="C6" i="5"/>
  <c r="D6" i="5"/>
  <c r="B7" i="5"/>
  <c r="C7" i="5"/>
  <c r="D7" i="5"/>
  <c r="E7" i="3"/>
  <c r="D8" i="3"/>
  <c r="C8" i="3"/>
  <c r="B8" i="3"/>
  <c r="E7" i="2"/>
  <c r="D8" i="2"/>
  <c r="C8" i="2"/>
  <c r="B8" i="2"/>
  <c r="E7" i="1"/>
  <c r="D8" i="1"/>
  <c r="C8" i="1"/>
  <c r="B8" i="1"/>
  <c r="B4" i="5"/>
  <c r="E18" i="7" l="1"/>
  <c r="E19" i="7"/>
  <c r="B9" i="7" s="1"/>
  <c r="E17" i="8"/>
  <c r="E7" i="5"/>
  <c r="C4" i="5"/>
  <c r="D4" i="5"/>
  <c r="E8" i="2"/>
  <c r="E4" i="1"/>
  <c r="E4" i="3"/>
  <c r="E4" i="2"/>
  <c r="E5" i="1"/>
  <c r="E5" i="3"/>
  <c r="E5" i="2"/>
  <c r="E6" i="1"/>
  <c r="E6" i="3"/>
  <c r="E6" i="2"/>
  <c r="E8" i="1"/>
  <c r="E18" i="8" l="1"/>
  <c r="E19" i="8" s="1"/>
  <c r="B9" i="8" s="1"/>
  <c r="E8" i="3"/>
  <c r="E5" i="5"/>
  <c r="C8" i="5"/>
  <c r="E6" i="5"/>
  <c r="D8" i="5"/>
  <c r="B8" i="5"/>
  <c r="E4" i="5"/>
  <c r="E8" i="5" l="1"/>
</calcChain>
</file>

<file path=xl/sharedStrings.xml><?xml version="1.0" encoding="utf-8"?>
<sst xmlns="http://schemas.openxmlformats.org/spreadsheetml/2006/main" count="135" uniqueCount="55">
  <si>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</si>
  <si>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</si>
  <si>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</si>
  <si>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合計</t>
    <rPh sb="0" eb="2">
      <t>ゴウケイ</t>
    </rPh>
    <phoneticPr fontId="4"/>
  </si>
  <si>
    <t>東京店</t>
    <rPh sb="0" eb="2">
      <t>トウキョウ</t>
    </rPh>
    <rPh sb="2" eb="3">
      <t>テン</t>
    </rPh>
    <phoneticPr fontId="4"/>
  </si>
  <si>
    <t>横浜店</t>
    <rPh sb="0" eb="3">
      <t>ヨコハマテン</t>
    </rPh>
    <phoneticPr fontId="4"/>
  </si>
  <si>
    <t>大阪店</t>
    <rPh sb="0" eb="2">
      <t>オオサカ</t>
    </rPh>
    <rPh sb="2" eb="3">
      <t>テン</t>
    </rPh>
    <phoneticPr fontId="4"/>
  </si>
  <si>
    <t>ビール</t>
    <phoneticPr fontId="4"/>
  </si>
  <si>
    <t>ワイン</t>
    <phoneticPr fontId="4"/>
  </si>
  <si>
    <t>日本酒</t>
    <rPh sb="0" eb="3">
      <t>ニホンシュ</t>
    </rPh>
    <phoneticPr fontId="4"/>
  </si>
  <si>
    <t>その他</t>
    <rPh sb="2" eb="3">
      <t>タ</t>
    </rPh>
    <phoneticPr fontId="4"/>
  </si>
  <si>
    <t>アルコール飲料3店舗合計</t>
    <rPh sb="5" eb="7">
      <t>インリョウ</t>
    </rPh>
    <rPh sb="8" eb="10">
      <t>テンポ</t>
    </rPh>
    <rPh sb="10" eb="12">
      <t>ゴウケイ</t>
    </rPh>
    <phoneticPr fontId="4"/>
  </si>
  <si>
    <t>神戸店</t>
    <rPh sb="0" eb="2">
      <t>コウベ</t>
    </rPh>
    <rPh sb="2" eb="3">
      <t>テン</t>
    </rPh>
    <phoneticPr fontId="4"/>
  </si>
  <si>
    <t>新宿本店</t>
    <rPh sb="0" eb="2">
      <t>シンジュク</t>
    </rPh>
    <rPh sb="2" eb="4">
      <t>ホンテン</t>
    </rPh>
    <phoneticPr fontId="4"/>
  </si>
  <si>
    <t>仙台店</t>
    <rPh sb="0" eb="2">
      <t>センダイ</t>
    </rPh>
    <rPh sb="2" eb="3">
      <t>テン</t>
    </rPh>
    <phoneticPr fontId="4"/>
  </si>
  <si>
    <t>売上金額</t>
    <rPh sb="0" eb="4">
      <t>ウリアゲキンガク</t>
    </rPh>
    <phoneticPr fontId="4"/>
  </si>
  <si>
    <t>売上目標</t>
    <rPh sb="0" eb="4">
      <t>ウリアゲモクヒョウ</t>
    </rPh>
    <phoneticPr fontId="4"/>
  </si>
  <si>
    <t>支店名</t>
    <rPh sb="0" eb="2">
      <t>シテン</t>
    </rPh>
    <rPh sb="2" eb="3">
      <t>メイ</t>
    </rPh>
    <phoneticPr fontId="4"/>
  </si>
  <si>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4"/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</si>
  <si>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4"/>
  </si>
  <si>
    <t>（お振込先）</t>
  </si>
  <si>
    <t>インセンススタンド</t>
    <phoneticPr fontId="4"/>
  </si>
  <si>
    <t>D-008</t>
  </si>
  <si>
    <t>アロマディフューザー</t>
    <phoneticPr fontId="4"/>
  </si>
  <si>
    <t>D-007</t>
  </si>
  <si>
    <t>消費税</t>
    <rPh sb="0" eb="3">
      <t>ショウヒゼイ</t>
    </rPh>
    <phoneticPr fontId="4"/>
  </si>
  <si>
    <t>空気清浄機</t>
    <rPh sb="0" eb="5">
      <t>クウキセイジョウキ</t>
    </rPh>
    <phoneticPr fontId="4"/>
  </si>
  <si>
    <t>D-006</t>
  </si>
  <si>
    <t>小計</t>
    <rPh sb="0" eb="2">
      <t>ショウケイ</t>
    </rPh>
    <phoneticPr fontId="4"/>
  </si>
  <si>
    <t>加湿器</t>
    <rPh sb="0" eb="3">
      <t>カシツキ</t>
    </rPh>
    <phoneticPr fontId="4"/>
  </si>
  <si>
    <t>D-005</t>
  </si>
  <si>
    <t>卓上デジタル時計</t>
    <rPh sb="0" eb="2">
      <t>タクジョウ</t>
    </rPh>
    <rPh sb="6" eb="8">
      <t>トケイ</t>
    </rPh>
    <phoneticPr fontId="4"/>
  </si>
  <si>
    <t>D-004</t>
  </si>
  <si>
    <t>壁掛け時計</t>
    <rPh sb="0" eb="5">
      <t>カベカケトケイ</t>
    </rPh>
    <phoneticPr fontId="4"/>
  </si>
  <si>
    <t>D-003</t>
  </si>
  <si>
    <t>D-006</t>
    <phoneticPr fontId="4"/>
  </si>
  <si>
    <t>ポスターフレーム（A3）</t>
    <phoneticPr fontId="4"/>
  </si>
  <si>
    <t>D-002</t>
  </si>
  <si>
    <t>D-003</t>
    <phoneticPr fontId="4"/>
  </si>
  <si>
    <t>ポスターフレーム（A4）</t>
    <phoneticPr fontId="4"/>
  </si>
  <si>
    <t>D-001</t>
    <phoneticPr fontId="4"/>
  </si>
  <si>
    <t>単価</t>
    <rPh sb="0" eb="2">
      <t>タンカ</t>
    </rPh>
    <phoneticPr fontId="4"/>
  </si>
  <si>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</si>
  <si>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</si>
  <si>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金額（税込）</t>
    <rPh sb="0" eb="2">
      <t>キンガク</t>
    </rPh>
    <rPh sb="3" eb="5">
      <t>ゼイコ</t>
    </rPh>
    <phoneticPr fontId="4"/>
  </si>
  <si>
    <t>数量</t>
    <rPh sb="0" eb="2">
      <t>スウリョウ</t>
    </rPh>
    <phoneticPr fontId="4"/>
  </si>
  <si>
    <t>商品一覧</t>
    <rPh sb="0" eb="2">
      <t>ショウヒン</t>
    </rPh>
    <rPh sb="2" eb="4">
      <t>イチラン</t>
    </rPh>
    <phoneticPr fontId="4"/>
  </si>
  <si>
    <t>ご請求額：</t>
    <rPh sb="1" eb="3">
      <t>セイキュウ</t>
    </rPh>
    <rPh sb="3" eb="4">
      <t>ガク</t>
    </rPh>
    <phoneticPr fontId="4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</si>
  <si>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4"/>
  </si>
  <si>
    <t>東京都渋谷区XX-XX</t>
    <rPh sb="0" eb="3">
      <t>トウキョウト</t>
    </rPh>
    <rPh sb="3" eb="6">
      <t>シブヤク</t>
    </rPh>
    <phoneticPr fontId="4"/>
  </si>
  <si>
    <t>インテリアショップSAWA</t>
    <phoneticPr fontId="4"/>
  </si>
  <si>
    <t>田中モーターズ株式会社　御中</t>
    <rPh sb="0" eb="2">
      <t>タナカ</t>
    </rPh>
    <rPh sb="7" eb="11">
      <t>カブシキカイシャ</t>
    </rPh>
    <rPh sb="12" eb="14">
      <t>オンチュウ</t>
    </rPh>
    <phoneticPr fontId="4"/>
  </si>
  <si>
    <t>発行日</t>
    <rPh sb="0" eb="2">
      <t>ハッコウ</t>
    </rPh>
    <rPh sb="2" eb="3">
      <t>ビ</t>
    </rPh>
    <phoneticPr fontId="4"/>
  </si>
  <si>
    <t>請求書No.</t>
    <rPh sb="0" eb="3">
      <t>セイキュウショ</t>
    </rPh>
    <phoneticPr fontId="4"/>
  </si>
  <si>
    <t>請求書</t>
    <rPh sb="0" eb="3">
      <t>セイキュウショ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</si>
</sst>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0"/>
      <name val="游ゴシック"/>
      <family val="2"/>
      <charset val="128"/>
    </font>
    <font>
      <b/>
      <sz val="12"/>
      <color theme="3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b/>
      <sz val="22"/>
      <name val="游ゴシック"/>
      <family val="3"/>
      <charset val="12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1" fillId="3" borderId="1" xfId="4" applyBorder="1">
      <alignment vertical="center"/>
    </xf>
    <xf numFmtId="0" fontId="5" fillId="4" borderId="1" xfId="5" applyFont="1" applyBorder="1" applyAlignment="1">
      <alignment horizontal="center" vertical="center"/>
    </xf>
    <xf numFmtId="0" fontId="5" fillId="6" borderId="1" xfId="6" applyFont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  <xf numFmtId="38" fontId="0" fillId="9" borderId="1" xfId="1" applyFont="1" applyFill="1" applyBorder="1">
      <alignment vertical="center"/>
    </xf>
    <xf numFmtId="38" fontId="1" fillId="7" borderId="1" xfId="1" applyFill="1" applyBorder="1">
      <alignment vertical="center"/>
    </xf>
    <xf numFmtId="38" fontId="1" fillId="5" borderId="1" xfId="1" applyFill="1" applyBorder="1">
      <alignment vertical="center"/>
    </xf>
    <xf numFmtId="14" fontId="0" fillId="0" borderId="0" xfId="0" applyNumberFormat="1">
      <alignment vertical="center"/>
    </xf>
    <xf numFmtId="38" fontId="0" fillId="12" borderId="2" xfId="0" applyNumberFormat="1" applyFill="1" applyBorder="1">
      <alignment vertical="center"/>
    </xf>
    <xf numFmtId="0" fontId="0" fillId="12" borderId="3" xfId="0" applyFill="1" applyBorder="1">
      <alignment vertical="center"/>
    </xf>
    <xf numFmtId="38" fontId="0" fillId="0" borderId="4" xfId="8" applyFont="1" applyBorder="1">
      <alignment vertical="center"/>
    </xf>
    <xf numFmtId="0" fontId="0" fillId="0" borderId="5" xfId="0" applyBorder="1">
      <alignment vertical="center"/>
    </xf>
    <xf numFmtId="0" fontId="5" fillId="13" borderId="6" xfId="3" applyFont="1" applyFill="1" applyBorder="1" applyAlignment="1">
      <alignment horizontal="center" vertical="center"/>
    </xf>
    <xf numFmtId="0" fontId="5" fillId="13" borderId="7" xfId="3" applyFont="1" applyFill="1" applyBorder="1" applyAlignment="1">
      <alignment horizontal="center" vertical="center"/>
    </xf>
    <xf numFmtId="0" fontId="7" fillId="0" borderId="0" xfId="2" applyFont="1">
      <alignment vertical="center"/>
    </xf>
    <xf numFmtId="0" fontId="0" fillId="0" borderId="1" xfId="0" applyBorder="1" applyAlignment="1">
      <alignment horizontal="left" vertical="center" indent="12"/>
    </xf>
    <xf numFmtId="0" fontId="0" fillId="0" borderId="1" xfId="0" applyBorder="1" applyAlignment="1">
      <alignment horizontal="left" vertical="center" wrapText="1" indent="12"/>
    </xf>
    <xf numFmtId="0" fontId="0" fillId="0" borderId="0" xfId="0" applyAlignment="1">
      <alignment horizontal="center" vertical="center"/>
    </xf>
    <xf numFmtId="38" fontId="0" fillId="0" borderId="1" xfId="8" applyFont="1" applyBorder="1">
      <alignment vertical="center"/>
    </xf>
    <xf numFmtId="0" fontId="0" fillId="0" borderId="1" xfId="0" applyBorder="1">
      <alignment vertical="center"/>
    </xf>
    <xf numFmtId="38" fontId="1" fillId="0" borderId="1" xfId="10" applyNumberFormat="1" applyFill="1" applyBorder="1">
      <alignment vertical="center"/>
    </xf>
    <xf numFmtId="0" fontId="8" fillId="14" borderId="1" xfId="6" applyFont="1" applyFill="1" applyBorder="1" applyAlignment="1">
      <alignment horizontal="right" vertical="center"/>
    </xf>
    <xf numFmtId="0" fontId="0" fillId="0" borderId="8" xfId="0" applyBorder="1">
      <alignment vertical="center"/>
    </xf>
    <xf numFmtId="38" fontId="0" fillId="0" borderId="9" xfId="8" applyFont="1" applyBorder="1">
      <alignment vertical="center"/>
    </xf>
    <xf numFmtId="38" fontId="0" fillId="0" borderId="10" xfId="8" applyFon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38" fontId="0" fillId="0" borderId="12" xfId="8" applyFont="1" applyBorder="1">
      <alignment vertical="center"/>
    </xf>
    <xf numFmtId="38" fontId="0" fillId="0" borderId="4" xfId="8" applyFont="1" applyFill="1" applyBorder="1">
      <alignment vertical="center"/>
    </xf>
    <xf numFmtId="0" fontId="0" fillId="0" borderId="4" xfId="0" applyBorder="1">
      <alignment vertical="center"/>
    </xf>
    <xf numFmtId="38" fontId="0" fillId="0" borderId="1" xfId="8" applyFont="1" applyFill="1" applyBorder="1">
      <alignment vertical="center"/>
    </xf>
    <xf numFmtId="0" fontId="9" fillId="10" borderId="1" xfId="9" applyFont="1" applyBorder="1" applyAlignment="1">
      <alignment horizontal="center" vertical="center"/>
    </xf>
    <xf numFmtId="0" fontId="8" fillId="15" borderId="1" xfId="6" applyFont="1" applyFill="1" applyBorder="1" applyAlignment="1">
      <alignment horizontal="center" vertical="center"/>
    </xf>
    <xf numFmtId="6" fontId="10" fillId="0" borderId="13" xfId="7" applyFont="1" applyBorder="1" applyAlignment="1">
      <alignment vertical="center"/>
    </xf>
    <xf numFmtId="0" fontId="11" fillId="0" borderId="13" xfId="0" applyFont="1" applyBorder="1">
      <alignment vertical="center"/>
    </xf>
    <xf numFmtId="0" fontId="0" fillId="0" borderId="0" xfId="0" applyAlignment="1">
      <alignment horizontal="right" vertical="center"/>
    </xf>
    <xf numFmtId="0" fontId="12" fillId="0" borderId="13" xfId="0" applyFont="1" applyBorder="1">
      <alignment vertical="center"/>
    </xf>
    <xf numFmtId="14" fontId="0" fillId="0" borderId="14" xfId="0" applyNumberFormat="1" applyBorder="1">
      <alignment vertical="center"/>
    </xf>
    <xf numFmtId="0" fontId="0" fillId="0" borderId="14" xfId="0" applyBorder="1">
      <alignment vertical="center"/>
    </xf>
    <xf numFmtId="0" fontId="13" fillId="0" borderId="13" xfId="0" applyFont="1" applyBorder="1">
      <alignment vertical="center"/>
    </xf>
    <xf numFmtId="0" fontId="14" fillId="0" borderId="13" xfId="0" applyFont="1" applyBorder="1">
      <alignment vertical="center"/>
    </xf>
    <xf numFmtId="0" fontId="15" fillId="15" borderId="0" xfId="0" applyFont="1" applyFill="1" applyAlignment="1">
      <alignment horizontal="right" vertical="center"/>
    </xf>
  </cellXfs>
  <cellStyles count="11">
    <cellStyle name="40% - アクセント 1" xfId="4" builtinId="31"/>
    <cellStyle name="40% - アクセント 3" xfId="10" builtinId="39"/>
    <cellStyle name="アクセント 1" xfId="3" builtinId="29"/>
    <cellStyle name="アクセント 2" xfId="5" builtinId="33"/>
    <cellStyle name="アクセント 3 2" xfId="9" xr:uid="{9A3CDB48-9FF7-47A1-AEB2-B93B1C45062A}"/>
    <cellStyle name="アクセント 6" xfId="6" builtinId="49"/>
    <cellStyle name="桁区切り" xfId="1" builtinId="6"/>
    <cellStyle name="桁区切り 2" xfId="8" xr:uid="{EAFC433D-83C2-4AC9-8FFF-DCF403D5C808}"/>
    <cellStyle name="見出し 4" xfId="2" builtinId="19"/>
    <cellStyle name="通貨 2" xfId="7" xr:uid="{B2F8895B-7F04-4D6A-AAEE-1E50FA4D8CD6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Sheet3!$B$3</c:f>
              <c:strCache>
                <c:ptCount val="1"/>
                <c:pt idx="0">
                  <c:v>売上目標</c:v>
                </c:pt>
              </c:strCache>
            </c:strRef>
          </c:tx>
          <c:spPr>
            <a:solidFill>
              <a:schemeClr val="accent2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Sheet3!$A$4:$A$7</c:f>
              <c:strCache>
                <c:ptCount val="4"/>
                <c:pt idx="0">
                  <c:v>仙台店</c:v>
                </c:pt>
                <c:pt idx="1">
                  <c:v>新宿本店</c:v>
                </c:pt>
                <c:pt idx="2">
                  <c:v>横浜店</c:v>
                </c:pt>
                <c:pt idx="3">
                  <c:v>神戸店</c:v>
                </c:pt>
              </c:strCache>
            </c:strRef>
          </c:cat>
          <c:val>
            <c:numRef>
              <c:f>Sheet3!$B$4:$B$7</c:f>
              <c:numCache>
                <c:formatCode>#,##0_);[Red]\(#,##0\)</c:formatCode>
                <c:ptCount val="4"/>
                <c:pt idx="0">
                  <c:v>456000</c:v>
                </c:pt>
                <c:pt idx="1">
                  <c:v>722000</c:v>
                </c:pt>
                <c:pt idx="2">
                  <c:v>623000</c:v>
                </c:pt>
                <c:pt idx="3">
                  <c:v>564000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40-43E1-866F-4400FB133B9D}"/>
            </c:ext>
          </c:extLst>
        </c:ser>
        <c:ser>
          <c:idx val="1"/>
          <c:order val="1"/>
          <c:tx>
            <c:strRef>
              <c:f>Sheet3!$C$3</c:f>
              <c:strCache>
                <c:ptCount val="1"/>
                <c:pt idx="0">
                  <c:v>売上金額</c:v>
                </c:pt>
              </c:strCache>
            </c:strRef>
          </c:tx>
          <c:spPr>
            <a:solidFill>
              <a:schemeClr val="accent2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Sheet3!$A$4:$A$7</c:f>
              <c:strCache>
                <c:ptCount val="4"/>
                <c:pt idx="0">
                  <c:v>仙台店</c:v>
                </c:pt>
                <c:pt idx="1">
                  <c:v>新宿本店</c:v>
                </c:pt>
                <c:pt idx="2">
                  <c:v>横浜店</c:v>
                </c:pt>
                <c:pt idx="3">
                  <c:v>神戸店</c:v>
                </c:pt>
              </c:strCache>
            </c:strRef>
          </c:cat>
          <c:val>
            <c:numRef>
              <c:f>Sheet3!$C$4:$C$7</c:f>
              <c:numCache>
                <c:formatCode>#,##0_);[Red]\(#,##0\)</c:formatCode>
                <c:ptCount val="4"/>
                <c:pt idx="0">
                  <c:v>379000</c:v>
                </c:pt>
                <c:pt idx="1">
                  <c:v>1180000</c:v>
                </c:pt>
                <c:pt idx="2">
                  <c:v>981000</c:v>
                </c:pt>
                <c:pt idx="3">
                  <c:v>727000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40-43E1-866F-4400FB133B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0"/>
        <c:overlap val="43"/>
        <c:axId val="326504352"/>
        <c:axId val="360080912"/>
      </c:barChart>
      <c:catAx>
        <c:axId val="326504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0080912"/>
        <c:crosses val="autoZero"/>
        <c:auto val="1"/>
        <c:lblAlgn val="ctr"/>
        <c:lblOffset val="100"/>
        <c:noMultiLvlLbl val="0"/>
      </c:catAx>
      <c:valAx>
        <c:axId val="360080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6504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50800</xdr:colOff>
      <xdr:row>7</xdr:row>
      <xdr:rowOff>196850</xdr:rowOff>
    </xdr:from>
    <xdr:to>
      <xdr:col>11</xdr:col>
      <xdr:colOff>438150</xdr:colOff>
      <xdr:row>7</xdr:row>
      <xdr:rowOff>196850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6D061C7-92B6-41C5-A98C-BE6706A03E99}"/>
            </a:ext>
          </a:extLst>
        </xdr:cNvPr>
        <xdr:cNvCxnSpPr/>
      </xdr:nvCxnSpPr>
      <xdr:spPr>
        <a:xfrm>
          <a:off x="3479800" y="1863725"/>
          <a:ext cx="4502150" cy="0"/>
        </a:xfrm>
        <a:prstGeom prst="line">
          <a:avLst/>
        </a:prstGeom>
        <a:ln w="38100">
          <a:solidFill>
            <a:schemeClr val="accent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25400</xdr:colOff>
      <xdr:row>1</xdr:row>
      <xdr:rowOff>6350</xdr:rowOff>
    </xdr:from>
    <xdr:to>
      <xdr:col>12</xdr:col>
      <xdr:colOff>12700</xdr:colOff>
      <xdr:row>13</xdr:row>
      <xdr:rowOff>222250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98F44EB5-5C77-47C2-B8CF-D5C7E0ED40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/>
  </sheetViews>
  <sheetFormatPr defaultRowHeight="18.75"/>
  <cols>
    <col min="2" max="5" width="10.5" bestFit="1" customWidth="1"/>
  </cols>
  <sheetData>
    <row r="1" spans="1:5">
      <c r="A1" s="1" t="s">
        <v>4</v>
      </c>
      <c r="E1" s="12"/>
    </row>
    <row r="3" spans="1:5">
      <c r="A3" s="2"/>
      <c r="B3" s="2" t="s">
        <v>0</v>
      </c>
      <c r="C3" s="2" t="s">
        <v>1</v>
      </c>
      <c r="D3" s="2" t="s">
        <v>2</v>
      </c>
      <c r="E3" s="2" t="s">
        <v>3</v>
      </c>
    </row>
    <row r="4" spans="1:5">
      <c r="A4" s="3" t="s">
        <v>7</v>
      </c>
      <c r="B4" s="7">
        <v>7500000</v>
      </c>
      <c r="C4" s="7">
        <v>7580000</v>
      </c>
      <c r="D4" s="7">
        <v>7685000</v>
      </c>
      <c r="E4" s="8">
        <f>SUM(B4:D4)</f>
        <v>22765000</v>
      </c>
    </row>
    <row r="5" spans="1:5">
      <c r="A5" s="3" t="s">
        <v>8</v>
      </c>
      <c r="B5" s="7">
        <v>5300000</v>
      </c>
      <c r="C5" s="7">
        <v>5268000</v>
      </c>
      <c r="D5" s="7">
        <v>5361000</v>
      </c>
      <c r="E5" s="8">
        <f>SUM(B5:D5)</f>
        <v>15929000</v>
      </c>
    </row>
    <row r="6" spans="1:5">
      <c r="A6" s="3" t="s">
        <v>9</v>
      </c>
      <c r="B6" s="7">
        <v>3500000</v>
      </c>
      <c r="C6" s="7">
        <v>3350000</v>
      </c>
      <c r="D6" s="7">
        <v>3526000</v>
      </c>
      <c r="E6" s="8">
        <f>SUM(B6:D6)</f>
        <v>10376000</v>
      </c>
    </row>
    <row r="7" spans="1:5">
      <c r="A7" s="3" t="s">
        <v>10</v>
      </c>
      <c r="B7" s="7">
        <v>1823500</v>
      </c>
      <c r="C7" s="7">
        <v>1689000</v>
      </c>
      <c r="D7" s="7">
        <v>2110000</v>
      </c>
      <c r="E7" s="8">
        <f>SUM(B7:D7)</f>
        <v>5622500</v>
      </c>
    </row>
    <row r="8" spans="1:5">
      <c r="A8" s="2" t="s">
        <v>3</v>
      </c>
      <c r="B8" s="8">
        <f>SUM(B4:B7)</f>
        <v>18123500</v>
      </c>
      <c r="C8" s="8">
        <f>SUM(C4:C7)</f>
        <v>17887000</v>
      </c>
      <c r="D8" s="8">
        <f>SUM(D4:D7)</f>
        <v>18682000</v>
      </c>
      <c r="E8" s="8">
        <f>SUM(B8:D8)</f>
        <v>54692500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/>
  </sheetViews>
  <sheetFormatPr defaultRowHeight="18.75"/>
  <cols>
    <col min="2" max="5" width="10.5" bestFit="1" customWidth="1"/>
  </cols>
  <sheetData>
    <row r="1" spans="1:5">
      <c r="A1" s="1" t="s">
        <v>5</v>
      </c>
      <c r="E1" s="12"/>
    </row>
    <row r="3" spans="1:5">
      <c r="A3" s="4"/>
      <c r="B3" s="4" t="s">
        <v>0</v>
      </c>
      <c r="C3" s="4" t="s">
        <v>1</v>
      </c>
      <c r="D3" s="4" t="s">
        <v>2</v>
      </c>
      <c r="E3" s="4" t="s">
        <v>3</v>
      </c>
    </row>
    <row r="4" spans="1:5">
      <c r="A4" s="11" t="s">
        <v>7</v>
      </c>
      <c r="B4" s="7">
        <v>5400000</v>
      </c>
      <c r="C4" s="7">
        <v>5530000</v>
      </c>
      <c r="D4" s="7">
        <v>5780000</v>
      </c>
      <c r="E4" s="11">
        <f>SUM(B4:D4)</f>
        <v>16710000</v>
      </c>
    </row>
    <row r="5" spans="1:5">
      <c r="A5" s="11" t="s">
        <v>8</v>
      </c>
      <c r="B5" s="7">
        <v>3100000</v>
      </c>
      <c r="C5" s="7">
        <v>3158000</v>
      </c>
      <c r="D5" s="7">
        <v>3325000</v>
      </c>
      <c r="E5" s="11">
        <f>SUM(B5:D5)</f>
        <v>9583000</v>
      </c>
    </row>
    <row r="6" spans="1:5">
      <c r="A6" s="11" t="s">
        <v>9</v>
      </c>
      <c r="B6" s="7">
        <v>1500000</v>
      </c>
      <c r="C6" s="7">
        <v>1650000</v>
      </c>
      <c r="D6" s="7">
        <v>1852000</v>
      </c>
      <c r="E6" s="11">
        <f>SUM(B6:D6)</f>
        <v>5002000</v>
      </c>
    </row>
    <row r="7" spans="1:5">
      <c r="A7" s="11" t="s">
        <v>10</v>
      </c>
      <c r="B7" s="7">
        <v>845000</v>
      </c>
      <c r="C7" s="7">
        <v>912000</v>
      </c>
      <c r="D7" s="7">
        <v>886000</v>
      </c>
      <c r="E7" s="11">
        <f>SUM(B7:D7)</f>
        <v>2643000</v>
      </c>
    </row>
    <row r="8" spans="1:5">
      <c r="A8" s="4" t="s">
        <v>3</v>
      </c>
      <c r="B8" s="11">
        <f>SUM(B4:B7)</f>
        <v>10845000</v>
      </c>
      <c r="C8" s="11">
        <f>SUM(C4:C7)</f>
        <v>11250000</v>
      </c>
      <c r="D8" s="11">
        <f>SUM(D4:D7)</f>
        <v>11843000</v>
      </c>
      <c r="E8" s="11">
        <f>SUM(B8:D8)</f>
        <v>33938000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"/>
  <sheetViews>
    <sheetView workbookViewId="0"/>
  </sheetViews>
  <sheetFormatPr defaultRowHeight="18.75"/>
  <cols>
    <col min="2" max="4" width="10.625" customWidth="1"/>
    <col min="5" max="5" width="10.5" bestFit="1" customWidth="1"/>
  </cols>
  <sheetData>
    <row r="1" spans="1:5">
      <c r="A1" s="1" t="s">
        <v>6</v>
      </c>
      <c r="E1" s="12"/>
    </row>
    <row r="3" spans="1:5">
      <c r="A3" s="5"/>
      <c r="B3" s="5" t="s">
        <v>0</v>
      </c>
      <c r="C3" s="5" t="s">
        <v>1</v>
      </c>
      <c r="D3" s="5" t="s">
        <v>2</v>
      </c>
      <c r="E3" s="5" t="s">
        <v>3</v>
      </c>
    </row>
    <row r="4" spans="1:5">
      <c r="A4" s="10" t="s">
        <v>7</v>
      </c>
      <c r="B4" s="7">
        <v>6100000</v>
      </c>
      <c r="C4" s="7">
        <v>5710000</v>
      </c>
      <c r="D4" s="7">
        <v>6270000</v>
      </c>
      <c r="E4" s="10">
        <f>SUM(B4:D4)</f>
        <v>18080000</v>
      </c>
    </row>
    <row r="5" spans="1:5">
      <c r="A5" s="10" t="s">
        <v>8</v>
      </c>
      <c r="B5" s="7">
        <v>2800000</v>
      </c>
      <c r="C5" s="7">
        <v>2950000</v>
      </c>
      <c r="D5" s="7">
        <v>3045000</v>
      </c>
      <c r="E5" s="10">
        <f>SUM(B5:D5)</f>
        <v>8795000</v>
      </c>
    </row>
    <row r="6" spans="1:5">
      <c r="A6" s="10" t="s">
        <v>9</v>
      </c>
      <c r="B6" s="7">
        <v>3300000</v>
      </c>
      <c r="C6" s="7">
        <v>2658000</v>
      </c>
      <c r="D6" s="7">
        <v>2453000</v>
      </c>
      <c r="E6" s="10">
        <f>SUM(B6:D6)</f>
        <v>8411000</v>
      </c>
    </row>
    <row r="7" spans="1:5">
      <c r="A7" s="10" t="s">
        <v>10</v>
      </c>
      <c r="B7" s="7">
        <v>1050000</v>
      </c>
      <c r="C7" s="7">
        <v>1270000</v>
      </c>
      <c r="D7" s="7">
        <v>1470000</v>
      </c>
      <c r="E7" s="10">
        <f>SUM(B7:D7)</f>
        <v>3790000</v>
      </c>
    </row>
    <row r="8" spans="1:5">
      <c r="A8" s="5" t="s">
        <v>3</v>
      </c>
      <c r="B8" s="10">
        <f>SUM(B4:B7)</f>
        <v>13250000</v>
      </c>
      <c r="C8" s="10">
        <f>SUM(C4:C7)</f>
        <v>12588000</v>
      </c>
      <c r="D8" s="10">
        <f>SUM(D4:D7)</f>
        <v>13238000</v>
      </c>
      <c r="E8" s="10">
        <f>SUM(B8:D8)</f>
        <v>39076000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8"/>
  <sheetViews>
    <sheetView workbookViewId="0"/>
  </sheetViews>
  <sheetFormatPr defaultRowHeight="18.75"/>
  <cols>
    <col min="2" max="5" width="11" customWidth="1"/>
  </cols>
  <sheetData>
    <row r="1" spans="1:5">
      <c r="A1" s="1" t="s">
        <v>11</v>
      </c>
      <c r="E1" s="12"/>
    </row>
    <row r="3" spans="1:5">
      <c r="A3" s="6"/>
      <c r="B3" s="6" t="s">
        <v>0</v>
      </c>
      <c r="C3" s="6" t="s">
        <v>1</v>
      </c>
      <c r="D3" s="6" t="s">
        <v>2</v>
      </c>
      <c r="E3" s="6" t="s">
        <v>3</v>
      </c>
    </row>
    <row r="4" spans="1:5">
      <c r="A4" s="9" t="s">
        <v>7</v>
      </c>
      <c r="B4" s="7">
        <f>SUM(東京:大阪!B4)</f>
        <v>19000000</v>
      </c>
      <c r="C4" s="7">
        <f>SUM(東京:大阪!C4)</f>
        <v>18820000</v>
      </c>
      <c r="D4" s="7">
        <f>SUM(東京:大阪!D4)</f>
        <v>19735000</v>
      </c>
      <c r="E4" s="9">
        <f>SUM(B4:D4)</f>
        <v>57555000</v>
      </c>
    </row>
    <row r="5" spans="1:5">
      <c r="A5" s="9" t="s">
        <v>8</v>
      </c>
      <c r="B5" s="7">
        <f>SUM(東京:大阪!B5)</f>
        <v>11200000</v>
      </c>
      <c r="C5" s="7">
        <f>SUM(東京:大阪!C5)</f>
        <v>11376000</v>
      </c>
      <c r="D5" s="7">
        <f>SUM(東京:大阪!D5)</f>
        <v>11731000</v>
      </c>
      <c r="E5" s="9">
        <f>SUM(B5:D5)</f>
        <v>34307000</v>
      </c>
    </row>
    <row r="6" spans="1:5">
      <c r="A6" s="9" t="s">
        <v>9</v>
      </c>
      <c r="B6" s="7">
        <f>SUM(東京:大阪!B6)</f>
        <v>8300000</v>
      </c>
      <c r="C6" s="7">
        <f>SUM(東京:大阪!C6)</f>
        <v>7658000</v>
      </c>
      <c r="D6" s="7">
        <f>SUM(東京:大阪!D6)</f>
        <v>7831000</v>
      </c>
      <c r="E6" s="9">
        <f>SUM(B6:D6)</f>
        <v>23789000</v>
      </c>
    </row>
    <row r="7" spans="1:5">
      <c r="A7" s="9" t="s">
        <v>10</v>
      </c>
      <c r="B7" s="7">
        <f>SUM(東京:大阪!B7)</f>
        <v>3718500</v>
      </c>
      <c r="C7" s="7">
        <f>SUM(東京:大阪!C7)</f>
        <v>3871000</v>
      </c>
      <c r="D7" s="7">
        <f>SUM(東京:大阪!D7)</f>
        <v>4466000</v>
      </c>
      <c r="E7" s="9">
        <f>SUM(B7:D7)</f>
        <v>12055500</v>
      </c>
    </row>
    <row r="8" spans="1:5">
      <c r="A8" s="6" t="s">
        <v>3</v>
      </c>
      <c r="B8" s="9">
        <f>SUM(B4:B6)</f>
        <v>38500000</v>
      </c>
      <c r="C8" s="9">
        <f>SUM(C4:C6)</f>
        <v>37854000</v>
      </c>
      <c r="D8" s="9">
        <f>SUM(D4:D6)</f>
        <v>39297000</v>
      </c>
      <c r="E8" s="9">
        <f>SUM(B8:D8)</f>
        <v>115651000</v>
      </c>
    </row>
  </sheetData>
  <phoneticPr fontId="4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8ADFF-882C-4732-9813-89D38C98A71F}">
  <dimension ref="A1:C8"/>
  <sheetViews>
    <sheetView workbookViewId="0"/>
  </sheetViews>
  <sheetFormatPr defaultRowHeight="18.75"/>
  <cols>
    <col min="1" max="1" width="11.5" customWidth="1"/>
    <col min="2" max="3" width="9.5" customWidth="1"/>
  </cols>
  <sheetData>
    <row r="1" spans="1:3" ht="19.5">
      <c r="A1" s="19" t="s">
        <v>18</v>
      </c>
    </row>
    <row r="3" spans="1:3" ht="19.5" thickBot="1">
      <c r="A3" s="18" t="s">
        <v>17</v>
      </c>
      <c r="B3" s="17" t="s">
        <v>16</v>
      </c>
      <c r="C3" s="17" t="s">
        <v>15</v>
      </c>
    </row>
    <row r="4" spans="1:3" ht="19.5" thickTop="1">
      <c r="A4" s="16" t="s">
        <v>14</v>
      </c>
      <c r="B4" s="15">
        <v>456000</v>
      </c>
      <c r="C4" s="15">
        <v>379000</v>
      </c>
    </row>
    <row r="5" spans="1:3">
      <c r="A5" s="16" t="s">
        <v>13</v>
      </c>
      <c r="B5" s="15">
        <v>722000</v>
      </c>
      <c r="C5" s="15">
        <v>1180000</v>
      </c>
    </row>
    <row r="6" spans="1:3">
      <c r="A6" s="16" t="s">
        <v>5</v>
      </c>
      <c r="B6" s="15">
        <v>623000</v>
      </c>
      <c r="C6" s="15">
        <v>981000</v>
      </c>
    </row>
    <row r="7" spans="1:3">
      <c r="A7" s="16" t="s">
        <v>12</v>
      </c>
      <c r="B7" s="15">
        <v>564000</v>
      </c>
      <c r="C7" s="15">
        <v>727000</v>
      </c>
    </row>
    <row r="8" spans="1:3">
      <c r="A8" s="14" t="s">
        <v>3</v>
      </c>
      <c r="B8" s="13">
        <f>SUM(B4:B7)</f>
        <v>2365000</v>
      </c>
      <c r="C8" s="13">
        <f>SUM(C4:C7)</f>
        <v>3267000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58D3F-0191-49CA-B260-F0CA878A8B0E}">
  <dimension ref="A1:J21"/>
  <sheetViews>
    <sheetView zoomScaleNormal="100" workbookViewId="0">
      <selection sqref="A1:E1"/>
    </sheetView>
  </sheetViews>
  <sheetFormatPr defaultRowHeight="18.75"/>
  <cols>
    <col min="1" max="1" width="10.125" customWidth="1"/>
    <col min="2" max="2" width="26" customWidth="1"/>
    <col min="3" max="3" width="6.75" customWidth="1"/>
    <col min="5" max="5" width="16.25" bestFit="1" customWidth="1"/>
    <col min="8" max="8" width="22.375" bestFit="1" customWidth="1"/>
    <col min="10" max="10" width="9.25" bestFit="1" customWidth="1"/>
  </cols>
  <sheetData>
    <row r="1" spans="1:10" ht="35.25">
      <c r="A1" s="46" t="s">
        <v>54</v>
      </c>
      <c r="B1" s="46"/>
      <c r="C1" s="46"/>
      <c r="D1" s="46"/>
      <c r="E1" s="46"/>
    </row>
    <row r="2" spans="1:10">
      <c r="D2" s="45" t="s">
        <v>53</v>
      </c>
      <c r="E2" s="44">
        <v>1001</v>
      </c>
    </row>
    <row r="3" spans="1:10">
      <c r="D3" s="43" t="s">
        <v>52</v>
      </c>
      <c r="E3" s="42">
        <v>45451</v>
      </c>
    </row>
    <row r="5" spans="1:10">
      <c r="A5" s="41" t="s">
        <v>51</v>
      </c>
      <c r="B5" s="41"/>
    </row>
    <row r="6" spans="1:10">
      <c r="E6" s="40" t="s">
        <v>50</v>
      </c>
    </row>
    <row r="7" spans="1:10">
      <c r="E7" s="40" t="s">
        <v>49</v>
      </c>
    </row>
    <row r="8" spans="1:10">
      <c r="A8" t="s">
        <v>48</v>
      </c>
      <c r="J8" s="12"/>
    </row>
    <row r="9" spans="1:10" ht="24">
      <c r="A9" s="39" t="s">
        <v>47</v>
      </c>
      <c r="B9" s="38">
        <f>E19</f>
        <v>48730</v>
      </c>
    </row>
    <row r="10" spans="1:10">
      <c r="G10" t="s">
        <v>46</v>
      </c>
    </row>
    <row r="11" spans="1:10">
      <c r="A11" s="37" t="s">
        <v>43</v>
      </c>
      <c r="B11" s="37" t="s">
        <v>42</v>
      </c>
      <c r="C11" s="37" t="s">
        <v>45</v>
      </c>
      <c r="D11" s="37" t="s">
        <v>41</v>
      </c>
      <c r="E11" s="37" t="s">
        <v>44</v>
      </c>
      <c r="G11" s="36" t="s">
        <v>43</v>
      </c>
      <c r="H11" s="36" t="s">
        <v>42</v>
      </c>
      <c r="I11" s="36" t="s">
        <v>41</v>
      </c>
    </row>
    <row r="12" spans="1:10">
      <c r="A12" s="16" t="s">
        <v>40</v>
      </c>
      <c r="B12" s="34" t="str">
        <f>_xlfn.XLOOKUP(A12,$G$12:$G$19,$H$12:$H$19)</f>
        <v>ポスターフレーム（A4）</v>
      </c>
      <c r="C12" s="33">
        <v>3</v>
      </c>
      <c r="D12" s="15">
        <f>_xlfn.XLOOKUP(A12,$G$12:$G$19,$I$12:$I$19)</f>
        <v>4500</v>
      </c>
      <c r="E12" s="32">
        <f>IF(A12="","",C12*D12)</f>
        <v>13500</v>
      </c>
      <c r="G12" s="24" t="s">
        <v>40</v>
      </c>
      <c r="H12" s="24" t="s">
        <v>39</v>
      </c>
      <c r="I12" s="35">
        <v>4500</v>
      </c>
    </row>
    <row r="13" spans="1:10">
      <c r="A13" s="16" t="s">
        <v>38</v>
      </c>
      <c r="B13" s="34" t="str">
        <f>_xlfn.XLOOKUP(A13,$G$12:$G$19,$H$12:$H$19)</f>
        <v>壁掛け時計</v>
      </c>
      <c r="C13" s="33">
        <v>1</v>
      </c>
      <c r="D13" s="15">
        <f>_xlfn.XLOOKUP(A13,$G$12:$G$19,$I$12:$I$19)</f>
        <v>3800</v>
      </c>
      <c r="E13" s="32">
        <f>IF(A13="","",C13*D13)</f>
        <v>3800</v>
      </c>
      <c r="G13" s="24" t="s">
        <v>37</v>
      </c>
      <c r="H13" s="24" t="s">
        <v>36</v>
      </c>
      <c r="I13" s="35">
        <v>6800</v>
      </c>
    </row>
    <row r="14" spans="1:10">
      <c r="A14" s="16" t="s">
        <v>35</v>
      </c>
      <c r="B14" s="34" t="str">
        <f>_xlfn.XLOOKUP(A14,$G$12:$G$19,$H$12:$H$19)</f>
        <v>空気清浄機</v>
      </c>
      <c r="C14" s="33">
        <v>2</v>
      </c>
      <c r="D14" s="15">
        <f>_xlfn.XLOOKUP(A14,$G$12:$G$19,$I$12:$I$19)</f>
        <v>13500</v>
      </c>
      <c r="E14" s="32">
        <f>IF(A14="","",C14*D14)</f>
        <v>27000</v>
      </c>
      <c r="G14" s="24" t="s">
        <v>34</v>
      </c>
      <c r="H14" s="24" t="s">
        <v>33</v>
      </c>
      <c r="I14" s="35">
        <v>3800</v>
      </c>
    </row>
    <row r="15" spans="1:10">
      <c r="A15" s="16"/>
      <c r="B15" s="34" t="str">
        <f>IF(A15="","",(VLOOKUP(A15,#REF!,2)))</f>
        <v/>
      </c>
      <c r="C15" s="33"/>
      <c r="D15" s="15" t="str">
        <f>IF(A15="","",VLOOKUP(A15,#REF!,3))</f>
        <v/>
      </c>
      <c r="E15" s="32" t="str">
        <f>IF(A15="","",C15*D15)</f>
        <v/>
      </c>
      <c r="G15" s="24" t="s">
        <v>32</v>
      </c>
      <c r="H15" t="s">
        <v>31</v>
      </c>
      <c r="I15" s="23">
        <v>4200</v>
      </c>
    </row>
    <row r="16" spans="1:10">
      <c r="A16" s="31"/>
      <c r="B16" s="30" t="str">
        <f>IF(A16="","",(VLOOKUP(A16,#REF!,2)))</f>
        <v/>
      </c>
      <c r="C16" s="29"/>
      <c r="D16" s="29" t="str">
        <f>IF(A16="","",VLOOKUP(A16,#REF!,3))</f>
        <v/>
      </c>
      <c r="E16" s="28" t="str">
        <f>IF(A16="","",C16*D16)</f>
        <v/>
      </c>
      <c r="G16" s="24" t="s">
        <v>30</v>
      </c>
      <c r="H16" s="24" t="s">
        <v>29</v>
      </c>
      <c r="I16" s="23">
        <v>9800</v>
      </c>
    </row>
    <row r="17" spans="1:9">
      <c r="A17" s="26" t="s">
        <v>28</v>
      </c>
      <c r="B17" s="26"/>
      <c r="C17" s="26"/>
      <c r="D17" s="26"/>
      <c r="E17" s="25">
        <f>SUM(E12:E16)</f>
        <v>44300</v>
      </c>
      <c r="G17" s="24" t="s">
        <v>27</v>
      </c>
      <c r="H17" s="27" t="s">
        <v>26</v>
      </c>
      <c r="I17" s="23">
        <v>13500</v>
      </c>
    </row>
    <row r="18" spans="1:9">
      <c r="A18" s="26" t="s">
        <v>25</v>
      </c>
      <c r="B18" s="26"/>
      <c r="C18" s="26"/>
      <c r="D18" s="26" t="s">
        <v>25</v>
      </c>
      <c r="E18" s="25">
        <f>E17*0.1</f>
        <v>4430</v>
      </c>
      <c r="G18" s="24" t="s">
        <v>24</v>
      </c>
      <c r="H18" s="24" t="s">
        <v>23</v>
      </c>
      <c r="I18" s="23">
        <v>2750</v>
      </c>
    </row>
    <row r="19" spans="1:9">
      <c r="A19" s="26" t="s">
        <v>3</v>
      </c>
      <c r="B19" s="26"/>
      <c r="C19" s="26"/>
      <c r="D19" s="26" t="s">
        <v>3</v>
      </c>
      <c r="E19" s="25">
        <f>E17+E18</f>
        <v>48730</v>
      </c>
      <c r="G19" s="24" t="s">
        <v>22</v>
      </c>
      <c r="H19" s="24" t="s">
        <v>21</v>
      </c>
      <c r="I19" s="23">
        <v>3200</v>
      </c>
    </row>
    <row r="20" spans="1:9">
      <c r="A20" s="22" t="s">
        <v>20</v>
      </c>
    </row>
    <row r="21" spans="1:9" ht="25.5" customHeight="1">
      <c r="A21" s="21" t="s">
        <v>19</v>
      </c>
      <c r="B21" s="20"/>
      <c r="C21" s="20"/>
      <c r="D21" s="20"/>
      <c r="E21" s="20"/>
    </row>
  </sheetData>
  <mergeCells count="5">
    <mergeCell ref="A1:E1"/>
    <mergeCell ref="A17:D17"/>
    <mergeCell ref="A18:D18"/>
    <mergeCell ref="A19:D19"/>
    <mergeCell ref="A21:E21"/>
  </mergeCells>
  <phoneticPr fontId="4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F364D-F4DF-46D0-97F3-C13A96F812BE}">
  <dimension ref="A1:J21"/>
  <sheetViews>
    <sheetView zoomScaleNormal="100" workbookViewId="0">
      <selection sqref="A1:E1"/>
    </sheetView>
  </sheetViews>
  <sheetFormatPr defaultRowHeight="18.75"/>
  <cols>
    <col min="1" max="1" width="10.125" customWidth="1"/>
    <col min="2" max="2" width="26" customWidth="1"/>
    <col min="3" max="3" width="6.75" customWidth="1"/>
    <col min="5" max="5" width="16.25" bestFit="1" customWidth="1"/>
    <col min="8" max="8" width="22.375" bestFit="1" customWidth="1"/>
    <col min="10" max="10" width="9.25" bestFit="1" customWidth="1"/>
  </cols>
  <sheetData>
    <row r="1" spans="1:10" ht="35.25">
      <c r="A1" s="46" t="s">
        <v>54</v>
      </c>
      <c r="B1" s="46"/>
      <c r="C1" s="46"/>
      <c r="D1" s="46"/>
      <c r="E1" s="46"/>
    </row>
    <row r="2" spans="1:10">
      <c r="D2" s="45" t="s">
        <v>53</v>
      </c>
      <c r="E2" s="44">
        <v>1001</v>
      </c>
    </row>
    <row r="3" spans="1:10">
      <c r="D3" s="43" t="s">
        <v>52</v>
      </c>
      <c r="E3" s="42">
        <v>45451</v>
      </c>
    </row>
    <row r="5" spans="1:10">
      <c r="A5" s="41" t="s">
        <v>51</v>
      </c>
      <c r="B5" s="41"/>
    </row>
    <row r="6" spans="1:10">
      <c r="E6" s="40" t="s">
        <v>50</v>
      </c>
    </row>
    <row r="7" spans="1:10">
      <c r="E7" s="40" t="s">
        <v>49</v>
      </c>
    </row>
    <row r="8" spans="1:10">
      <c r="A8" t="s">
        <v>48</v>
      </c>
      <c r="J8" s="12"/>
    </row>
    <row r="9" spans="1:10" ht="24">
      <c r="A9" s="39" t="s">
        <v>47</v>
      </c>
      <c r="B9" s="38">
        <f>E19</f>
        <v>48730</v>
      </c>
    </row>
    <row r="10" spans="1:10">
      <c r="G10" t="s">
        <v>46</v>
      </c>
    </row>
    <row r="11" spans="1:10">
      <c r="A11" s="37" t="s">
        <v>43</v>
      </c>
      <c r="B11" s="37" t="s">
        <v>42</v>
      </c>
      <c r="C11" s="37" t="s">
        <v>45</v>
      </c>
      <c r="D11" s="37" t="s">
        <v>41</v>
      </c>
      <c r="E11" s="37" t="s">
        <v>44</v>
      </c>
      <c r="G11" s="36" t="s">
        <v>43</v>
      </c>
      <c r="H11" s="36" t="s">
        <v>42</v>
      </c>
      <c r="I11" s="36" t="s">
        <v>41</v>
      </c>
    </row>
    <row r="12" spans="1:10">
      <c r="A12" s="16" t="s">
        <v>40</v>
      </c>
      <c r="B12" s="34" t="str">
        <f>_xlfn.XLOOKUP(A12,$G$12:$G$19,$H$12:$H$19)</f>
        <v>ポスターフレーム（A4）</v>
      </c>
      <c r="C12" s="33">
        <v>3</v>
      </c>
      <c r="D12" s="15">
        <f>_xlfn.XLOOKUP(A12,$G$12:$G$19,$I$12:$I$19)</f>
        <v>4500</v>
      </c>
      <c r="E12" s="32">
        <f>IF(A12="","",C12*D12)</f>
        <v>13500</v>
      </c>
      <c r="G12" s="24" t="s">
        <v>40</v>
      </c>
      <c r="H12" s="24" t="s">
        <v>39</v>
      </c>
      <c r="I12" s="35">
        <v>4500</v>
      </c>
    </row>
    <row r="13" spans="1:10">
      <c r="A13" s="16" t="s">
        <v>38</v>
      </c>
      <c r="B13" s="34" t="str">
        <f>_xlfn.XLOOKUP(A13,$G$12:$G$19,$H$12:$H$19)</f>
        <v>壁掛け時計</v>
      </c>
      <c r="C13" s="33">
        <v>1</v>
      </c>
      <c r="D13" s="15">
        <f>_xlfn.XLOOKUP(A13,$G$12:$G$19,$I$12:$I$19)</f>
        <v>3800</v>
      </c>
      <c r="E13" s="32">
        <f>IF(A13="","",C13*D13)</f>
        <v>3800</v>
      </c>
      <c r="G13" s="24" t="s">
        <v>37</v>
      </c>
      <c r="H13" s="24" t="s">
        <v>36</v>
      </c>
      <c r="I13" s="35">
        <v>6800</v>
      </c>
    </row>
    <row r="14" spans="1:10">
      <c r="A14" s="16" t="s">
        <v>35</v>
      </c>
      <c r="B14" s="34" t="str">
        <f>_xlfn.XLOOKUP(A14,$G$12:$G$19,$H$12:$H$19)</f>
        <v>空気清浄機</v>
      </c>
      <c r="C14" s="33">
        <v>2</v>
      </c>
      <c r="D14" s="15">
        <f>_xlfn.XLOOKUP(A14,$G$12:$G$19,$I$12:$I$19)</f>
        <v>13500</v>
      </c>
      <c r="E14" s="32">
        <f>IF(A14="","",C14*D14)</f>
        <v>27000</v>
      </c>
      <c r="G14" s="24" t="s">
        <v>34</v>
      </c>
      <c r="H14" s="24" t="s">
        <v>33</v>
      </c>
      <c r="I14" s="35">
        <v>3800</v>
      </c>
    </row>
    <row r="15" spans="1:10">
      <c r="A15" s="16"/>
      <c r="B15" s="34" t="str">
        <f>IF(A15="","",(VLOOKUP(A15,#REF!,2)))</f>
        <v/>
      </c>
      <c r="C15" s="33"/>
      <c r="D15" s="15" t="str">
        <f>IF(A15="","",VLOOKUP(A15,#REF!,3))</f>
        <v/>
      </c>
      <c r="E15" s="32" t="str">
        <f>IF(A15="","",C15*D15)</f>
        <v/>
      </c>
      <c r="G15" s="24" t="s">
        <v>32</v>
      </c>
      <c r="H15" t="s">
        <v>31</v>
      </c>
      <c r="I15" s="23">
        <v>4200</v>
      </c>
    </row>
    <row r="16" spans="1:10">
      <c r="A16" s="31"/>
      <c r="B16" s="30" t="str">
        <f>IF(A16="","",(VLOOKUP(A16,#REF!,2)))</f>
        <v/>
      </c>
      <c r="C16" s="29"/>
      <c r="D16" s="29" t="str">
        <f>IF(A16="","",VLOOKUP(A16,#REF!,3))</f>
        <v/>
      </c>
      <c r="E16" s="28" t="str">
        <f>IF(A16="","",C16*D16)</f>
        <v/>
      </c>
      <c r="G16" s="24" t="s">
        <v>30</v>
      </c>
      <c r="H16" s="24" t="s">
        <v>29</v>
      </c>
      <c r="I16" s="23">
        <v>9800</v>
      </c>
    </row>
    <row r="17" spans="1:9">
      <c r="A17" s="26" t="s">
        <v>28</v>
      </c>
      <c r="B17" s="26"/>
      <c r="C17" s="26"/>
      <c r="D17" s="26"/>
      <c r="E17" s="25">
        <f>SUM(E12:E16)</f>
        <v>44300</v>
      </c>
      <c r="G17" s="24" t="s">
        <v>27</v>
      </c>
      <c r="H17" s="27" t="s">
        <v>26</v>
      </c>
      <c r="I17" s="23">
        <v>13500</v>
      </c>
    </row>
    <row r="18" spans="1:9">
      <c r="A18" s="26" t="s">
        <v>25</v>
      </c>
      <c r="B18" s="26"/>
      <c r="C18" s="26"/>
      <c r="D18" s="26" t="s">
        <v>25</v>
      </c>
      <c r="E18" s="25">
        <f>E17*0.1</f>
        <v>4430</v>
      </c>
      <c r="G18" s="24" t="s">
        <v>24</v>
      </c>
      <c r="H18" s="24" t="s">
        <v>23</v>
      </c>
      <c r="I18" s="23">
        <v>2750</v>
      </c>
    </row>
    <row r="19" spans="1:9">
      <c r="A19" s="26" t="s">
        <v>3</v>
      </c>
      <c r="B19" s="26"/>
      <c r="C19" s="26"/>
      <c r="D19" s="26" t="s">
        <v>3</v>
      </c>
      <c r="E19" s="25">
        <f>E17+E18</f>
        <v>48730</v>
      </c>
      <c r="G19" s="24" t="s">
        <v>22</v>
      </c>
      <c r="H19" s="24" t="s">
        <v>21</v>
      </c>
      <c r="I19" s="23">
        <v>3200</v>
      </c>
    </row>
    <row r="20" spans="1:9">
      <c r="A20" s="22" t="s">
        <v>20</v>
      </c>
    </row>
    <row r="21" spans="1:9" ht="25.5" customHeight="1">
      <c r="A21" s="21" t="s">
        <v>19</v>
      </c>
      <c r="B21" s="20"/>
      <c r="C21" s="20"/>
      <c r="D21" s="20"/>
      <c r="E21" s="20"/>
    </row>
  </sheetData>
  <mergeCells count="5">
    <mergeCell ref="A1:E1"/>
    <mergeCell ref="A17:D17"/>
    <mergeCell ref="A18:D18"/>
    <mergeCell ref="A19:D19"/>
    <mergeCell ref="A21:E21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東京</vt:lpstr>
      <vt:lpstr>横浜</vt:lpstr>
      <vt:lpstr>大阪</vt:lpstr>
      <vt:lpstr>合計</vt:lpstr>
      <vt:lpstr>Sheet3</vt:lpstr>
      <vt:lpstr>Sheet4</vt:lpstr>
      <vt:lpstr>Sheet5</vt:lpstr>
      <vt:lpstr>Sheet4!Print_Area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2016-04-18T12:01:32Z</dcterms:created>
  <dcterms:modified xsi:type="dcterms:W3CDTF">2024-04-30T05:11:43Z</dcterms:modified>
</cp:coreProperties>
</file>